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IS" sheetId="1" r:id="rId1"/>
    <sheet name="BS" sheetId="2" r:id="rId2"/>
    <sheet name="ES" sheetId="3" r:id="rId3"/>
    <sheet name="CF" sheetId="4" r:id="rId4"/>
    <sheet name="Notes" sheetId="5" r:id="rId5"/>
  </sheets>
  <definedNames>
    <definedName name="_xlnm.Print_Titles" localSheetId="4">'Notes'!$1:$5</definedName>
    <definedName name="Z_717FDF11_CA24_49EE_AD3C_AE856F960CB9_.wvu.PrintArea" localSheetId="1" hidden="1">'BS'!$A$1:$G$63</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<sst xmlns="http://schemas.openxmlformats.org/spreadsheetml/2006/main" count="353" uniqueCount="247">
  <si>
    <t xml:space="preserve">    Estimated tax payable</t>
  </si>
  <si>
    <t xml:space="preserve">    Deferred taxation</t>
  </si>
  <si>
    <t>Terminated</t>
  </si>
  <si>
    <t>On 14 June 2005, the Company offered 33,400,000 new ordinary shares in the Company pursuant to the Company's ESOS at an exercise price of RM0.51 per share to the eligible employees and directors of the Company and its subsidiaries. 30,482,000 of the options offered were accepted and subsequently granted on 14 July 2005.</t>
  </si>
  <si>
    <t>Granted</t>
  </si>
  <si>
    <t>CONDENSED CONSOLIDATED INCOME STATEMENTS</t>
  </si>
  <si>
    <t>Revenue</t>
  </si>
  <si>
    <t>- basic (sen)</t>
  </si>
  <si>
    <t>- diluted (sen)</t>
  </si>
  <si>
    <t>CONDENSED CONSOLIDATED BALANCE SHEET</t>
  </si>
  <si>
    <t>Inventories</t>
  </si>
  <si>
    <t>Non distributable</t>
  </si>
  <si>
    <t>Distributable</t>
  </si>
  <si>
    <t>Retained</t>
  </si>
  <si>
    <t>Total</t>
  </si>
  <si>
    <t>RM'000</t>
  </si>
  <si>
    <t>Basis of Preparation</t>
  </si>
  <si>
    <t>Seasonal or Cyclical Factors</t>
  </si>
  <si>
    <t>Change in Accounting Estimate</t>
  </si>
  <si>
    <t>Debt and Equity Securities</t>
  </si>
  <si>
    <t>Dividends Paid</t>
  </si>
  <si>
    <t>Segmental Reporting</t>
  </si>
  <si>
    <t>Subsequent Event</t>
  </si>
  <si>
    <t>Changes in the Composition of the Group</t>
  </si>
  <si>
    <t>Deferred taxation</t>
  </si>
  <si>
    <t xml:space="preserve">Review of Performance </t>
  </si>
  <si>
    <t>Status of Corporate Proposals</t>
  </si>
  <si>
    <t>Off Balance Sheet Financial Instruments</t>
  </si>
  <si>
    <t>Material Litigation</t>
  </si>
  <si>
    <t>Basic earnings per share</t>
  </si>
  <si>
    <t xml:space="preserve">Share </t>
  </si>
  <si>
    <t>Segment Revenue</t>
  </si>
  <si>
    <t>Segment Results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</si>
  <si>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</si>
  <si>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</si>
  <si>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</si>
  <si>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</si>
  <si>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</si>
  <si>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</si>
  <si>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</si>
  <si>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</si>
  <si>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</si>
  <si>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Note</t>
  </si>
  <si>
    <t>Currency</t>
  </si>
  <si>
    <t>Finance costs</t>
  </si>
  <si>
    <t>Group Borrowings and Debt Securities</t>
  </si>
  <si>
    <t>Purchase or Disposal of Quoted Securities</t>
  </si>
  <si>
    <t>CONDENSED CONSOLIDATED STATEMENT OF CHANGES IN EQUITY</t>
  </si>
  <si>
    <t>There was no change in the composition of the Group for the financial period under review.</t>
  </si>
  <si>
    <t>As at the end of the quarter, there was only one class of shares in issue and they rank pari passu with each other.</t>
  </si>
  <si>
    <t xml:space="preserve">Vessel Chartering </t>
  </si>
  <si>
    <t>Contingent Liabilities and Contingent Assets</t>
  </si>
  <si>
    <t>Earnings Per Share</t>
  </si>
  <si>
    <t>Weighted average number of ordinary shares in issue ('000)</t>
  </si>
  <si>
    <t>The Group's borrowings as at the end of the quarter were as follows:</t>
  </si>
  <si>
    <t>Bank Overdraft</t>
  </si>
  <si>
    <t xml:space="preserve">                                                                                                                                                                                                                                                                                                                                                                                                                                                                                                                                                                                                                                                                                                                                                                                                                                                                                                                                                                                                                                                                         </t>
  </si>
  <si>
    <t>The Company did not issue any profit forecast or profit guarantee and therefore, this note is not applicable.</t>
  </si>
  <si>
    <t>3 months ended</t>
  </si>
  <si>
    <t>Individual</t>
  </si>
  <si>
    <t>Cumulative</t>
  </si>
  <si>
    <t>There was no purchase or sale of quoted securities during the current quarter or current financial period. In addition, the Group did not own any quoted security as at the end of the reporting period.</t>
  </si>
  <si>
    <t>CASH AND CASH EQUIVALENTS AT BEGINNING OF FINANCIAL YEAR</t>
  </si>
  <si>
    <t>Basic earnings per share (sen)</t>
  </si>
  <si>
    <t>* Cash and cash equivalents at end of financial period comprise the following:</t>
  </si>
  <si>
    <t>There was no material capital commitment since the last annual balance sheet to the date of this report.</t>
  </si>
  <si>
    <t>Prospects</t>
  </si>
  <si>
    <t>COASTAL CONTRACTS BHD (Company No. 517649-A)</t>
  </si>
  <si>
    <t>Notes:</t>
  </si>
  <si>
    <t>CUMULATIVE</t>
  </si>
  <si>
    <t>INDIVIDUAL</t>
  </si>
  <si>
    <t>Cost of sales and services</t>
  </si>
  <si>
    <t>Minority interest</t>
  </si>
  <si>
    <t>Gross profit</t>
  </si>
  <si>
    <t>Unusual Items Affecting the Financial Statements</t>
  </si>
  <si>
    <t>Carrying Amounts of Revalued Assets</t>
  </si>
  <si>
    <t>Shipbuilding and Ship Repairs Division</t>
  </si>
  <si>
    <t>Vessel Chartering Division</t>
  </si>
  <si>
    <t>CONDENSED CONSOLIDATED CASH FLOW STATEMENT</t>
  </si>
  <si>
    <t xml:space="preserve">- Vessel Chartering </t>
  </si>
  <si>
    <t>Effect of exchange rate changes</t>
  </si>
  <si>
    <t>Exercised</t>
  </si>
  <si>
    <t>No. of shares</t>
  </si>
  <si>
    <t>('000)</t>
  </si>
  <si>
    <t>N/A</t>
  </si>
  <si>
    <t>Administrative expenses</t>
  </si>
  <si>
    <t>CASH AND CASH EQUIVALENTS AT END OF FINANCIAL PERIOD*</t>
  </si>
  <si>
    <t>Fixed deposit</t>
  </si>
  <si>
    <t>Cash and bank balances</t>
  </si>
  <si>
    <t>Cash and cash equivalents at end of financial period</t>
  </si>
  <si>
    <t>capital</t>
  </si>
  <si>
    <t>premium</t>
  </si>
  <si>
    <t xml:space="preserve">translation </t>
  </si>
  <si>
    <t>reserve</t>
  </si>
  <si>
    <t>The current gearing is within management comfort level.</t>
  </si>
  <si>
    <t>31.03.2006</t>
  </si>
  <si>
    <t>(restated)</t>
  </si>
  <si>
    <t>unaudited</t>
  </si>
  <si>
    <t>3 months ended 31 March 2006</t>
  </si>
  <si>
    <t>Balance at 31 March 2006</t>
  </si>
  <si>
    <t>Other income</t>
  </si>
  <si>
    <t>Other expenses</t>
  </si>
  <si>
    <t>Profit before tax</t>
  </si>
  <si>
    <t>Income tax expense</t>
  </si>
  <si>
    <t>Profit for the period</t>
  </si>
  <si>
    <t>Attributable to:</t>
  </si>
  <si>
    <t>Equity holders of the parent</t>
  </si>
  <si>
    <t>Earnings per share attributable to</t>
  </si>
  <si>
    <t>equity holders of the parent:</t>
  </si>
  <si>
    <t>Basic earnings per share of the Group is calculated by dividing the profit for the period attributable to ordinary equity holders of the parent by the weighted average number of ordinary shares in issue during the period.</t>
  </si>
  <si>
    <t>ASSETS</t>
  </si>
  <si>
    <t>Non-current assets</t>
  </si>
  <si>
    <t>Current assets</t>
  </si>
  <si>
    <t>TOTAL ASSETS</t>
  </si>
  <si>
    <t>EQUITY AND LIABILITIES</t>
  </si>
  <si>
    <t>Equity attributable to equity holders of the parent</t>
  </si>
  <si>
    <t>Total equity</t>
  </si>
  <si>
    <t>Non-current liabilities</t>
  </si>
  <si>
    <t>Current liabilities</t>
  </si>
  <si>
    <t>Total liabilities</t>
  </si>
  <si>
    <t>TOTAL EQUITY AND LIABILITIES</t>
  </si>
  <si>
    <t>Effects of adopting FRS 3</t>
  </si>
  <si>
    <t>As at</t>
  </si>
  <si>
    <t xml:space="preserve">As at </t>
  </si>
  <si>
    <t>Property, plant and equipment</t>
  </si>
  <si>
    <t>Trade receivables</t>
  </si>
  <si>
    <t>Other receivables</t>
  </si>
  <si>
    <t>Tax refundable</t>
  </si>
  <si>
    <t>Share capital</t>
  </si>
  <si>
    <t>Share premium</t>
  </si>
  <si>
    <t>Currency translation reserve</t>
  </si>
  <si>
    <t>Retained earnings</t>
  </si>
  <si>
    <t>Trade payables</t>
  </si>
  <si>
    <t>Other payables</t>
  </si>
  <si>
    <t>Borrowings</t>
  </si>
  <si>
    <t>Current tax payable</t>
  </si>
  <si>
    <t>Attributable to equity holders of the parent</t>
  </si>
  <si>
    <t>Foreign currency translation, representing</t>
  </si>
  <si>
    <t xml:space="preserve">    net expense recognised directly in equity</t>
  </si>
  <si>
    <t>earnings</t>
  </si>
  <si>
    <t>Balance at 1 January 2006</t>
  </si>
  <si>
    <t>The interim financial statements are unaudited and have been prepared under the historical cost convention and in accordance with the requirements of FRS 134: Interim Financial Reporting and paragraph 9.22 of the Lisitng Requirements of Bursa Malaysia Securities Berhad.</t>
  </si>
  <si>
    <t>Auditors' Report on Preceding Annual Financial Statements</t>
  </si>
  <si>
    <t>Net assets per share (RM)</t>
  </si>
  <si>
    <t xml:space="preserve">    of banking facilities granted to subsidiary companies</t>
  </si>
  <si>
    <t>Corporate guarantees to financial institutions in respect</t>
  </si>
  <si>
    <t>(unaudited)</t>
  </si>
  <si>
    <t>(audited)</t>
  </si>
  <si>
    <t>There were no items affecting assets, liabilities, equity, net income or cash flows during the financial period under review that were unusual because of their nature, size or incidence.</t>
  </si>
  <si>
    <t>No dividend has been paid in the current quarter under review.</t>
  </si>
  <si>
    <t>Sale of Unquoted Investments and/or Properties</t>
  </si>
  <si>
    <t>There are no off balance sheet financial instruments at the date of this quarterly report.</t>
  </si>
  <si>
    <t>Profit attributable to equity holders of the parent (RM'000)</t>
  </si>
  <si>
    <t>There was no sale of unquoted investments and properties of the Group during the current quarter.</t>
  </si>
  <si>
    <t>FOR THE FINANCIAL PERIOD ENDED 31 MARCH 2007</t>
  </si>
  <si>
    <t>31.03.2007</t>
  </si>
  <si>
    <t>AS AT 31 MARCH 2007</t>
  </si>
  <si>
    <t>The Condensed Consolidated Balance Sheet should be read in conjunction with the audited financial statements for the financial year ended 31 December 2006 and the accompanying explanatory notes attached to the interim financial statements.</t>
  </si>
  <si>
    <t>The Condensed Consolidated Income Statements should be read in conjunction with the audited financial statements for the financial year ended 31 December 2006 and the accompanying explanatory notes attached to the interim financial statements.</t>
  </si>
  <si>
    <t>3 months ended 31 March 2007</t>
  </si>
  <si>
    <t>Balance at 1 January 2007</t>
  </si>
  <si>
    <t>Balance at 31 March 2007</t>
  </si>
  <si>
    <t>The Condensed Consolidated Cash Flow Statement should be read in conjunction with the audited financial statements for the financial year ended 31 December 2006 and the accompanying explanatory notes attached to the interim financial statements.</t>
  </si>
  <si>
    <t>FOR THE QUARTER ENDED 31 MARCH 2007</t>
  </si>
  <si>
    <t>The interim financial statements should be read in conjunction with the audited financial statements for the year ended 31 December 2006. These explanatory notes attached to the interim financial statements provide an explanation of events and transactons that are significant to an understanding of the changes in the financial position and performance of the Group since the year ended 31 December 2006.</t>
  </si>
  <si>
    <t>FRS 117      Leases</t>
  </si>
  <si>
    <t>FRS 124      Related Party Disclosures</t>
  </si>
  <si>
    <t>The auditors' report on the Group's most recent annual audited financial statements for the year ended 31 December 2006 was not subject to any qualification.</t>
  </si>
  <si>
    <t>There were no issuance, cancellation, repurchase, resale and repayment of debt and equity securities during the financial period under review except for the following:</t>
  </si>
  <si>
    <t>The total options granted, terminated and exercised pursant to the ESOS from 14 July 2005 to 31 March 2007 are as follows:</t>
  </si>
  <si>
    <t>The valuations of property, plant and equipment have been brought forward without amendment from the financial statements for the year ended 31 December 2006.</t>
  </si>
  <si>
    <t>As at                   31 March 2007</t>
  </si>
  <si>
    <t>No interim dividend has been declared for the current quarter ended 31 March 2007.</t>
  </si>
  <si>
    <t>The interim financial statements were authorised for issue by the Board of Directors in accordance with a resolution of the directors dated 24 May 2007.</t>
  </si>
  <si>
    <t>The Group is not engaged in any material litigation and is not aware of any proceedings which materially affect the position or business of the Group as at 24 May 2007.</t>
  </si>
  <si>
    <t>Prepaid lease payments</t>
  </si>
  <si>
    <t>The adoption of the above standards does not have significant financial impact on the Group except for the following:</t>
  </si>
  <si>
    <t>FRS 117: Leases</t>
  </si>
  <si>
    <t>31.12.2006</t>
  </si>
  <si>
    <t>The following comparative amounts have been restated as a result of adopting the revised FRS 117:</t>
  </si>
  <si>
    <t>Previously stated</t>
  </si>
  <si>
    <t>Adjustments</t>
  </si>
  <si>
    <t>Restated</t>
  </si>
  <si>
    <t>At 31 December 2006</t>
  </si>
  <si>
    <t>The Group's performance is affected by the regional economic conditions. The demand for vessels as well as shiprepair and charter services are closely associated with the regional economic climate.</t>
  </si>
  <si>
    <t xml:space="preserve">There are no corporate proposals announced but not completed as at 24 May 2007. </t>
  </si>
  <si>
    <t>For diluted earnings per share calculation, the weighted average number of ordinary shares in issue is adjusted to assume that the maximum number of new ordinary shares have been issued pursuant to the ESOS. The dilutive portion of the ordinary shares deemed issued pursuant to the ESOS are accounted for in the diluted earnings per share calculation.</t>
  </si>
  <si>
    <t>Diluted earnings per share</t>
  </si>
  <si>
    <t>Effect of dilution of ESOS ('000)</t>
  </si>
  <si>
    <t>Diluted earnings per share (sen)</t>
  </si>
  <si>
    <t>(i)</t>
  </si>
  <si>
    <t>(ii)</t>
  </si>
  <si>
    <t>Effects on income statement for the period ended 31 March 2007</t>
  </si>
  <si>
    <t xml:space="preserve">Cost of sales </t>
  </si>
  <si>
    <t>Increase/</t>
  </si>
  <si>
    <t>(Decrease)</t>
  </si>
  <si>
    <t>(iii)</t>
  </si>
  <si>
    <t>Effects on balance sheet as at 31 March 2007</t>
  </si>
  <si>
    <t>Group</t>
  </si>
  <si>
    <t>Balance as at 31 March 2007</t>
  </si>
  <si>
    <t>Income tax expense comprises:</t>
  </si>
  <si>
    <t xml:space="preserve">Explanatory Notes for Variance of Forecast and Profit Guarantee </t>
  </si>
  <si>
    <t>Issuance of ordinary shares pursuant to the</t>
  </si>
  <si>
    <t xml:space="preserve">    Employees' Share Option Scheme</t>
  </si>
  <si>
    <t>Apart from RM8.36 million of short term secured borrowing which is denominated in United States Dollar, all the other borrowings are denominated in Ringgit Malaysia.</t>
  </si>
  <si>
    <t>As at 31 March 2007, the Company is contingently liable for the amount of banking facilities utilised by these subsidiary companies totalling RM15,508,339.</t>
  </si>
  <si>
    <t>Shipbuilding and Ship Repairs</t>
  </si>
  <si>
    <t>- Shipbuilding and Ship Repairs</t>
  </si>
  <si>
    <t>2(ii)</t>
  </si>
  <si>
    <t>Intangible asset</t>
  </si>
  <si>
    <t>Net cash generated from investing activities</t>
  </si>
  <si>
    <t>Net cash (used in)/generated from financing activities</t>
  </si>
  <si>
    <t>NET INCREASE/(DECREASE) IN CASH AND CASH EQUIVALENTS</t>
  </si>
  <si>
    <t>The significant accounting policies adopted are consistent with those of the audited financial statements for the year ended 31 December 2006 except for the adoption of the following revised Financial Reporting Standards ("FRS") effective for financial period beginning 1 January 2007:</t>
  </si>
  <si>
    <t>The Condensed Consolidated Statement of Changes in Equity should be read in conjunction with the audited financial statements for the financial year ended 31 December 2006 and the accompanying explanatory notes attached to the interim financial statements.</t>
  </si>
  <si>
    <t>There were no changes in estimates that have had material effects in the financial period under review.</t>
  </si>
  <si>
    <t>Diluted earnings per share attributable to equity holders of the parent</t>
  </si>
  <si>
    <t>Basic earnings per share attributable to equity holders of the parent</t>
  </si>
  <si>
    <t>Related Party Transactions</t>
  </si>
  <si>
    <t>Transactions with a company in which certain Directors of the Company have financial interests:</t>
  </si>
  <si>
    <t>Transactions with a company in which a director is the spouse of a person connected with the Directors of the Company:</t>
  </si>
  <si>
    <t xml:space="preserve"> - Top Pride Sdn. Bhd.</t>
  </si>
  <si>
    <t xml:space="preserve"> - PT. Prima Armada Nusantara</t>
  </si>
  <si>
    <t xml:space="preserve">    Agency service fees charged </t>
  </si>
  <si>
    <t xml:space="preserve">    Proceeds from disposal of used vessels </t>
  </si>
  <si>
    <t>The effective tax rate for the 3 months ended 31 March 2007 was lower than the statutory tax rate in Malaysia as a portion of the revenue was derived from a subsidiary incorporated in the Federal Territory of Labuan, which enjoys a corporate tax rate of 3% or RM20,000 flat per annum.</t>
  </si>
  <si>
    <t>The debt-equity ratio of the Group has reduced to 0.096 from 0.211 of last quarter. The reduction was mainly due to repayment of short term borrowings. Internally generated funds derived from operations were utilised to sustain the Group's working capital requirements during the quarter under review.</t>
  </si>
  <si>
    <t>Changes in Accounting Policies and Effects Arising from Adoption of Revised FRSs</t>
  </si>
  <si>
    <t xml:space="preserve">The adoption of the revised FRS 117 has resulted in a retrospective change in the accounting policy relating to the classification of leasehold land. The up-front payments made for the leasehold land represent prepaid lease payments and are amortised on a straight-line basis over the remaining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cost less any accumulated impairment loss. No amortisation was provided for leasehold land held on long-term leases (with remaining lease period of over 50 years). </t>
  </si>
  <si>
    <t>Restatement of comparatives</t>
  </si>
  <si>
    <t>During the current period under review, a total of 7,736,600 new ordinary shares were issued pursuant to the Company's ESOS.</t>
  </si>
  <si>
    <t>Subsequent to 31 March 2007, the Company issued 6,036,800 new ordinary shares of RM0.20 each for cash pursuant to the Company's ESOS at an exercise price of RM0.51 per ordinary share.</t>
  </si>
  <si>
    <t>The above transactions were entered into in the normal course of business and were established on terms and conditions that are not materially different from those obtainable in transactions with unrelated parties.</t>
  </si>
  <si>
    <t>The division registered a higher revenue of RM5.2 million compared with RM4.4 million in the immediate preceding quarter, an improvement of slightly over 18%, at the back of fairly consistent fleet utilisation rate. When compared with last year's corresponding quarter, revenue marginally reduced by RM0.4 million (or 7%) from RM5.6 million.</t>
  </si>
  <si>
    <t>Upon the adoption of the revised FRS 117 at 1 January 2007, the unamortised carrying amount of leasehold land is classified as prepaid lease payments as allowed by the transitional provisions of FRS 117. The reclassification of leasehold land as prepaid lease payments has been accounted for retrospectively and as disclosed in Note 2(iii), certain comparative amounts as at 31 December 2006 have been restated. The effects on consolidated balance sheet and consolidated income statement for the current period under review are set out in Note 2(i) and (ii) respectively.</t>
  </si>
  <si>
    <t xml:space="preserve">     Rental of premises</t>
  </si>
  <si>
    <t>The revenue generated from this division in the current quarter stood at RM63.2 million, up by RM8.6 million (or 16%) from RM54.6 million in the immediate preceding quarter. The increase was largely attributed to the delivery of a high-end offshore support vessel. Also, the number of vessels delivered in the current quarter, inclusive of the offshore support vessel, was 10 units compared to 7 units in preceding quarter. Against the same period of last year, revenue has jumped over 3.4 times from RM18.5 million, as the division delivered only 3 units of vessels then.</t>
  </si>
  <si>
    <t xml:space="preserve">The Group registered profit before tax of RM17.0 million, up by 38% from RM12.3 million achieved in the preceding quarter. When compared with the RM7.4 million recorded in the corresponding quarter a year earlier, current quarter's profit before tax has more than doubled. This was vastly due to higher number of vessels sold in the current quarter. On the whole, current quarter's profit margin before tax of 25% was higher than the 21% achieved in the previous quarter owing to lower administrative costs. Profit margin before tax in the same period last year was relatively higher at 31% credited to the comparatively higher profit margins for the customary vessels sold. </t>
  </si>
  <si>
    <t>Net cash generated from/(used in) operating activities</t>
  </si>
  <si>
    <t>Included in other payables are deposits received from vessel buyers totalling RM96.4 million (31 December 2006: RM91.1 million), a good testament of the Group's healthy order book.</t>
  </si>
  <si>
    <t>On 23 April 2007, the Board has recommended a first and final dividend of 1.4% less 27% taxation, and 8.6% tax exempt (or 1.92 sen in aggregate per share) in respect of the financial year ended 31 December 2006 for the approval of the shareholders at the forthcoming Annual General Meeting.</t>
  </si>
  <si>
    <t>On 30 April 2007, the Company had subscribed for and been allotted 100 shares of USD1.00 each in Thaumas Marine Ltd ("TML"). Following the subscription and allotment, TML became a wholly-owned subsidiary of the Company. TML was incorporated as a shelf company in the British Virgin Islands ("BVI") on 11 April 2007. It is a company limited by shares and is registered under the BVI Business Companies Act 2004, Territorry of the BVI, with 50,000 registered shares of a single class with no par value. TML has yet to commence business operation. Its intended principal activities are operation and sale of marine vessels and provision of shipping agency, vessels chartering and towing services.</t>
  </si>
  <si>
    <t>The Group's revenue for the three months ended 31 March 2007 broke another new ground by achieving an unprecedented record-high. Total revenue for the current quarter scaled up by 16% to RM68.4 million, against RM59.0 million in the preceding quarter. When compared with the corresponding quarter of previous year, the Group's revenue has jumped by almost three-fold from RM24.1 million.</t>
  </si>
  <si>
    <t>Included in other receivables of the Group are payments made to suppliers and contractors totalling RM22.1 million (31 December 2006: RM10.0 million) to secure the supply of input materials, equipment and services intended for the Group's rolling vessel building programme.</t>
  </si>
  <si>
    <t>With the continued buoyant outlook on crude oil prices, oil companies worldwide are stepping up exploration and production activities to reap further gains from the up-cycle. Coupled with the dearth in the supply of offshore support vessels, these positive factors will continue to benefit support players like Coastal Group. Considering that fabrication activities are already on stream at the Group's new facilities, production output of offshore support vessels (in particular those equipped with deepwater and ultra-deepwater functionalities) is expected to at least double. Coastal Group is also anticipating any future involvment in the fabrication of offshore-related structures to further boost its bottomline.</t>
  </si>
  <si>
    <t>The Board is cautiously optimistic of securing more contracts to add to the Group's current order book especially in the offshore support vessel category, as well as reaping greater returns from its chartering division through higher utilisation of the Group's fleet in energy transportation and in various oil and gas support services. With 84 vessels currently under different stages of construction, the Group is ensured of a steady supply of vessels to tap the anticipated sturdy demand in the future. Barring any significant unforeseen circumstances, the Group's performance outlook for current year is expected to remain bullish.</t>
  </si>
  <si>
    <t>Adjusted weighted average number of ordinary shares ('000)</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</si>
</sst>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 numFmtId="198" formatCode="0.0"/>
    <numFmt numFmtId="199" formatCode="_(* #,##0.0_);_(* \(#,##0.0\);_(* &quot;-&quot;?_);_(@_)"/>
    <numFmt numFmtId="200" formatCode="#,##0.000_);\(#,##0.000\)"/>
  </numFmts>
  <fonts count="14">
    <font>
      <sz val="10"/>
      <name val="Arial"/>
      <family val="0"/>
    </font>
    <font>
      <sz val="10"/>
      <name val="Times New Roman"/>
      <family val="1"/>
    </font>
    <font>
      <b/>
      <sz val="12"/>
      <name val="Times New Roman"/>
      <family val="1"/>
    </font>
    <font>
      <sz val="12"/>
      <name val="Times New Roman"/>
      <family val="1"/>
    </font>
    <font>
      <b/>
      <sz val="10"/>
      <name val="Times New Roman"/>
      <family val="1"/>
    </font>
    <font>
      <b/>
      <i/>
      <sz val="12"/>
      <name val="Times New Roman"/>
      <family val="1"/>
    </font>
    <font>
      <i/>
      <sz val="12"/>
      <name val="Times New Roman"/>
      <family val="1"/>
    </font>
    <font>
      <b/>
      <u val="single"/>
      <sz val="10"/>
      <name val="Times New Roman"/>
      <family val="1"/>
    </font>
    <font>
      <sz val="12"/>
      <name val="Arial"/>
      <family val="0"/>
    </font>
    <font>
      <u val="single"/>
      <sz val="10"/>
      <color indexed="12"/>
      <name val="Arial"/>
      <family val="0"/>
    </font>
    <font>
      <u val="single"/>
      <sz val="10"/>
      <color indexed="36"/>
      <name val="Arial"/>
      <family val="0"/>
    </font>
    <font>
      <sz val="14.5"/>
      <name val="Arial"/>
      <family val="0"/>
    </font>
    <font>
      <i/>
      <u val="single"/>
      <sz val="12"/>
      <name val="Times New Roman"/>
      <family val="1"/>
    </font>
    <font>
      <u val="single"/>
      <sz val="12"/>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80" fontId="1" fillId="0" borderId="0" xfId="15" applyNumberFormat="1" applyFont="1" applyAlignment="1">
      <alignment/>
    </xf>
    <xf numFmtId="180" fontId="1" fillId="0" borderId="0" xfId="15" applyNumberFormat="1" applyFont="1" applyAlignment="1">
      <alignment horizontal="center"/>
    </xf>
    <xf numFmtId="180" fontId="1" fillId="0" borderId="1" xfId="15" applyNumberFormat="1" applyFont="1" applyBorder="1" applyAlignment="1">
      <alignment/>
    </xf>
    <xf numFmtId="180" fontId="1" fillId="0" borderId="3" xfId="15" applyNumberFormat="1" applyFont="1" applyBorder="1" applyAlignment="1">
      <alignment/>
    </xf>
    <xf numFmtId="180" fontId="1" fillId="0" borderId="2" xfId="15" applyNumberFormat="1" applyFont="1" applyBorder="1" applyAlignment="1">
      <alignment/>
    </xf>
    <xf numFmtId="180"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80" fontId="1" fillId="0" borderId="0" xfId="15" applyNumberFormat="1" applyFont="1" applyBorder="1" applyAlignment="1">
      <alignment horizontal="center"/>
    </xf>
    <xf numFmtId="180" fontId="1" fillId="0" borderId="4" xfId="15"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5" xfId="0" applyNumberFormat="1" applyFont="1" applyBorder="1" applyAlignment="1">
      <alignment horizontal="center"/>
    </xf>
    <xf numFmtId="0" fontId="4" fillId="0" borderId="0" xfId="0" applyFont="1" applyAlignment="1">
      <alignment/>
    </xf>
    <xf numFmtId="180" fontId="1" fillId="0" borderId="6" xfId="15" applyNumberFormat="1" applyFont="1" applyBorder="1" applyAlignment="1">
      <alignment/>
    </xf>
    <xf numFmtId="37" fontId="1" fillId="0" borderId="6" xfId="0" applyNumberFormat="1" applyFont="1" applyBorder="1" applyAlignment="1">
      <alignment/>
    </xf>
    <xf numFmtId="37" fontId="1" fillId="0" borderId="3"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15" applyNumberFormat="1" applyFont="1" applyBorder="1" applyAlignment="1">
      <alignment horizontal="right"/>
    </xf>
    <xf numFmtId="0" fontId="1" fillId="0" borderId="1" xfId="0" applyFont="1" applyBorder="1" applyAlignment="1">
      <alignment horizontal="center"/>
    </xf>
    <xf numFmtId="180" fontId="1" fillId="0" borderId="7" xfId="15" applyNumberFormat="1" applyFont="1" applyBorder="1" applyAlignment="1">
      <alignment horizontal="center"/>
    </xf>
    <xf numFmtId="180" fontId="1" fillId="0" borderId="6" xfId="15" applyNumberFormat="1" applyFont="1" applyBorder="1" applyAlignment="1">
      <alignment horizontal="center"/>
    </xf>
    <xf numFmtId="0" fontId="1" fillId="0" borderId="8" xfId="0" applyFont="1" applyBorder="1" applyAlignment="1">
      <alignment/>
    </xf>
    <xf numFmtId="0" fontId="1" fillId="0" borderId="6" xfId="0" applyFont="1" applyBorder="1" applyAlignment="1">
      <alignment horizontal="center"/>
    </xf>
    <xf numFmtId="37" fontId="1" fillId="0" borderId="9"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10" xfId="0" applyFont="1" applyBorder="1" applyAlignment="1">
      <alignment horizontal="center"/>
    </xf>
    <xf numFmtId="39" fontId="1" fillId="0" borderId="0" xfId="0" applyNumberFormat="1" applyFont="1" applyAlignment="1">
      <alignment horizontal="right"/>
    </xf>
    <xf numFmtId="0" fontId="3" fillId="0" borderId="0" xfId="0" applyFont="1" applyAlignment="1">
      <alignment horizontal="left"/>
    </xf>
    <xf numFmtId="182" fontId="1" fillId="0" borderId="11" xfId="15" applyNumberFormat="1" applyFont="1" applyBorder="1" applyAlignment="1">
      <alignment/>
    </xf>
    <xf numFmtId="0" fontId="3" fillId="0" borderId="0" xfId="0" applyFont="1" applyAlignment="1">
      <alignment horizontal="justify" vertical="justify" wrapText="1"/>
    </xf>
    <xf numFmtId="0" fontId="5" fillId="0" borderId="0" xfId="0" applyFont="1" applyAlignment="1">
      <alignment wrapText="1"/>
    </xf>
    <xf numFmtId="37" fontId="3" fillId="0" borderId="2" xfId="0" applyNumberFormat="1" applyFont="1" applyBorder="1" applyAlignment="1">
      <alignment wrapText="1"/>
    </xf>
    <xf numFmtId="0" fontId="6"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39" fontId="1" fillId="0" borderId="0" xfId="0" applyNumberFormat="1" applyFont="1" applyAlignment="1">
      <alignment/>
    </xf>
    <xf numFmtId="180" fontId="1" fillId="0" borderId="2" xfId="0" applyNumberFormat="1" applyFont="1" applyBorder="1" applyAlignment="1">
      <alignment/>
    </xf>
    <xf numFmtId="0" fontId="3" fillId="0" borderId="0" xfId="0" applyFont="1" applyAlignment="1">
      <alignment horizontal="justify" vertical="top" wrapText="1"/>
    </xf>
    <xf numFmtId="0" fontId="3" fillId="0" borderId="0" xfId="0" applyFont="1" applyAlignment="1" quotePrefix="1">
      <alignment horizontal="justify" vertical="top"/>
    </xf>
    <xf numFmtId="0" fontId="3" fillId="0" borderId="0" xfId="0" applyFont="1" applyAlignment="1">
      <alignment horizontal="justify" vertical="center" wrapText="1"/>
    </xf>
    <xf numFmtId="180" fontId="1" fillId="0" borderId="0" xfId="15" applyNumberFormat="1" applyFont="1" applyAlignment="1">
      <alignment horizontal="right"/>
    </xf>
    <xf numFmtId="37" fontId="1" fillId="0" borderId="0" xfId="0" applyNumberFormat="1" applyFont="1" applyAlignment="1">
      <alignment horizontal="right"/>
    </xf>
    <xf numFmtId="197" fontId="1" fillId="0" borderId="0" xfId="15" applyNumberFormat="1" applyFont="1" applyAlignment="1">
      <alignment horizontal="right"/>
    </xf>
    <xf numFmtId="0" fontId="2" fillId="0" borderId="0" xfId="0" applyFont="1" applyAlignment="1">
      <alignment horizontal="justify" vertical="center"/>
    </xf>
    <xf numFmtId="180" fontId="3" fillId="0" borderId="0" xfId="15" applyNumberFormat="1" applyFont="1" applyFill="1" applyBorder="1" applyAlignment="1">
      <alignment horizontal="right"/>
    </xf>
    <xf numFmtId="37" fontId="1" fillId="0" borderId="12" xfId="0" applyNumberFormat="1" applyFont="1" applyBorder="1" applyAlignment="1">
      <alignment horizontal="center"/>
    </xf>
    <xf numFmtId="0" fontId="3" fillId="0" borderId="0" xfId="0" applyFont="1" applyAlignment="1" quotePrefix="1">
      <alignment wrapText="1"/>
    </xf>
    <xf numFmtId="0" fontId="3" fillId="0" borderId="0" xfId="0" applyFont="1" applyAlignment="1">
      <alignment horizontal="right" vertical="top" wrapText="1"/>
    </xf>
    <xf numFmtId="180" fontId="3" fillId="0" borderId="0" xfId="15" applyNumberFormat="1" applyFont="1" applyAlignment="1">
      <alignment horizontal="justify" vertical="center" wrapText="1"/>
    </xf>
    <xf numFmtId="180" fontId="3" fillId="0" borderId="2" xfId="15" applyNumberFormat="1" applyFont="1" applyBorder="1" applyAlignment="1">
      <alignment horizontal="justify" vertical="center" wrapText="1"/>
    </xf>
    <xf numFmtId="43" fontId="1" fillId="0" borderId="11" xfId="15" applyFont="1" applyBorder="1" applyAlignment="1">
      <alignment horizontal="right"/>
    </xf>
    <xf numFmtId="37" fontId="1" fillId="0" borderId="3" xfId="15" applyNumberFormat="1" applyFont="1" applyBorder="1" applyAlignment="1">
      <alignment/>
    </xf>
    <xf numFmtId="180" fontId="1" fillId="0" borderId="0" xfId="0" applyNumberFormat="1" applyFont="1" applyBorder="1" applyAlignment="1">
      <alignment/>
    </xf>
    <xf numFmtId="180" fontId="1" fillId="0" borderId="0" xfId="0" applyNumberFormat="1" applyFont="1" applyAlignment="1">
      <alignment/>
    </xf>
    <xf numFmtId="0" fontId="3" fillId="0" borderId="0" xfId="0" applyFont="1" applyAlignment="1">
      <alignment horizontal="left" vertical="top"/>
    </xf>
    <xf numFmtId="0" fontId="3" fillId="0" borderId="0" xfId="0" applyFont="1" applyAlignment="1">
      <alignment horizontal="left" vertical="justify"/>
    </xf>
    <xf numFmtId="0" fontId="3" fillId="0" borderId="0" xfId="0" applyFont="1" applyAlignment="1">
      <alignment horizontal="left" vertical="center"/>
    </xf>
    <xf numFmtId="0" fontId="3" fillId="0" borderId="0" xfId="0" applyFont="1" applyAlignment="1">
      <alignment horizontal="left" vertical="top" wrapText="1"/>
    </xf>
    <xf numFmtId="0" fontId="1" fillId="0" borderId="8" xfId="0" applyFont="1" applyBorder="1" applyAlignment="1">
      <alignment horizontal="center"/>
    </xf>
    <xf numFmtId="0" fontId="7" fillId="0" borderId="0" xfId="0" applyFont="1" applyAlignment="1">
      <alignment/>
    </xf>
    <xf numFmtId="0" fontId="3" fillId="0" borderId="0" xfId="0" applyFont="1" applyAlignment="1">
      <alignment horizontal="left" vertical="center" wrapText="1"/>
    </xf>
    <xf numFmtId="0" fontId="8" fillId="0" borderId="0" xfId="0" applyFont="1" applyAlignment="1">
      <alignment/>
    </xf>
    <xf numFmtId="180" fontId="3" fillId="0" borderId="0" xfId="15" applyNumberFormat="1" applyFont="1" applyAlignment="1">
      <alignment/>
    </xf>
    <xf numFmtId="0" fontId="8" fillId="0" borderId="0" xfId="0" applyFont="1" applyAlignment="1">
      <alignment horizontal="justify" vertical="justify"/>
    </xf>
    <xf numFmtId="0" fontId="8" fillId="0" borderId="0" xfId="0" applyFont="1" applyAlignment="1">
      <alignment/>
    </xf>
    <xf numFmtId="0" fontId="3" fillId="0" borderId="0" xfId="0" applyFont="1" applyFill="1" applyAlignment="1">
      <alignment horizontal="left" vertical="top"/>
    </xf>
    <xf numFmtId="0" fontId="3" fillId="0" borderId="0" xfId="0" applyFont="1" applyFill="1" applyAlignment="1">
      <alignment/>
    </xf>
    <xf numFmtId="0" fontId="3" fillId="0" borderId="0" xfId="0" applyFont="1" applyFill="1" applyAlignment="1">
      <alignment horizontal="justify"/>
    </xf>
    <xf numFmtId="0" fontId="3" fillId="0" borderId="0" xfId="0" applyFont="1" applyFill="1" applyAlignment="1">
      <alignment wrapText="1"/>
    </xf>
    <xf numFmtId="0" fontId="8" fillId="0" borderId="0" xfId="0" applyFont="1" applyFill="1" applyAlignment="1">
      <alignment/>
    </xf>
    <xf numFmtId="0" fontId="3" fillId="0" borderId="0" xfId="0" applyFont="1" applyFill="1" applyAlignment="1">
      <alignment horizontal="justify" vertical="top"/>
    </xf>
    <xf numFmtId="0" fontId="3" fillId="0" borderId="0" xfId="0" applyFont="1" applyFill="1" applyAlignment="1">
      <alignment horizontal="right"/>
    </xf>
    <xf numFmtId="0" fontId="2" fillId="0" borderId="0" xfId="0" applyFont="1" applyFill="1" applyAlignment="1">
      <alignment horizontal="justify"/>
    </xf>
    <xf numFmtId="180" fontId="3" fillId="0" borderId="0" xfId="15" applyNumberFormat="1" applyFont="1" applyFill="1" applyAlignment="1">
      <alignment horizontal="justify"/>
    </xf>
    <xf numFmtId="180" fontId="3" fillId="0" borderId="11" xfId="15" applyNumberFormat="1" applyFont="1" applyFill="1" applyBorder="1" applyAlignment="1">
      <alignment horizontal="justify"/>
    </xf>
    <xf numFmtId="37" fontId="3" fillId="0" borderId="0" xfId="0" applyNumberFormat="1" applyFont="1" applyFill="1" applyAlignment="1">
      <alignment wrapText="1"/>
    </xf>
    <xf numFmtId="0" fontId="3" fillId="0" borderId="0" xfId="0" applyFont="1" applyFill="1" applyAlignment="1">
      <alignment horizontal="justify" vertical="center" wrapText="1"/>
    </xf>
    <xf numFmtId="0" fontId="3" fillId="0" borderId="0" xfId="0" applyFont="1" applyFill="1" applyAlignment="1">
      <alignment horizontal="justify" vertical="top" wrapText="1"/>
    </xf>
    <xf numFmtId="0" fontId="11" fillId="0" borderId="0" xfId="0" applyFont="1" applyFill="1" applyAlignment="1">
      <alignment horizontal="justify" vertical="top"/>
    </xf>
    <xf numFmtId="0" fontId="8" fillId="0" borderId="0" xfId="0" applyFont="1" applyFill="1" applyAlignment="1">
      <alignment horizontal="justify" vertical="top"/>
    </xf>
    <xf numFmtId="3" fontId="3" fillId="0" borderId="11" xfId="15" applyNumberFormat="1" applyFont="1" applyFill="1" applyBorder="1" applyAlignment="1">
      <alignment horizontal="right"/>
    </xf>
    <xf numFmtId="0" fontId="8" fillId="0" borderId="0" xfId="0" applyFont="1" applyAlignment="1">
      <alignment horizontal="justify" vertical="top"/>
    </xf>
    <xf numFmtId="0" fontId="3" fillId="0" borderId="0" xfId="0" applyNumberFormat="1" applyFont="1" applyFill="1" applyAlignment="1">
      <alignment horizontal="justify" vertical="top" wrapText="1"/>
    </xf>
    <xf numFmtId="0" fontId="1" fillId="0" borderId="13" xfId="0" applyFont="1" applyBorder="1" applyAlignment="1">
      <alignment horizontal="center"/>
    </xf>
    <xf numFmtId="180" fontId="3" fillId="0" borderId="0" xfId="15" applyNumberFormat="1" applyFont="1" applyFill="1" applyBorder="1" applyAlignment="1">
      <alignment horizontal="justify"/>
    </xf>
    <xf numFmtId="180" fontId="3" fillId="0" borderId="0" xfId="15" applyNumberFormat="1" applyFont="1" applyFill="1" applyAlignment="1">
      <alignment horizontal="justify" vertical="center" wrapText="1"/>
    </xf>
    <xf numFmtId="0" fontId="3" fillId="0" borderId="0" xfId="0" applyFont="1" applyFill="1" applyAlignment="1">
      <alignment horizontal="left" wrapText="1"/>
    </xf>
    <xf numFmtId="0" fontId="12" fillId="0" borderId="0" xfId="0" applyFont="1" applyFill="1" applyAlignment="1">
      <alignment horizontal="justify" vertical="center" wrapText="1"/>
    </xf>
    <xf numFmtId="0" fontId="12" fillId="0" borderId="0" xfId="0" applyFont="1" applyFill="1" applyAlignment="1">
      <alignment horizontal="justify" vertical="top" wrapText="1"/>
    </xf>
    <xf numFmtId="0" fontId="12" fillId="0" borderId="0" xfId="0" applyFont="1" applyAlignment="1">
      <alignment/>
    </xf>
    <xf numFmtId="180" fontId="3" fillId="0" borderId="0" xfId="15" applyNumberFormat="1" applyFont="1" applyAlignment="1">
      <alignment horizontal="justify"/>
    </xf>
    <xf numFmtId="0" fontId="6" fillId="0" borderId="0" xfId="0" applyFont="1" applyAlignment="1">
      <alignment horizontal="justify"/>
    </xf>
    <xf numFmtId="180" fontId="3" fillId="0" borderId="0" xfId="15" applyNumberFormat="1" applyFont="1" applyAlignment="1">
      <alignment wrapText="1"/>
    </xf>
    <xf numFmtId="180" fontId="3" fillId="0" borderId="1" xfId="15" applyNumberFormat="1" applyFont="1" applyBorder="1" applyAlignment="1">
      <alignment wrapText="1"/>
    </xf>
    <xf numFmtId="180" fontId="3" fillId="0" borderId="2" xfId="15" applyNumberFormat="1" applyFont="1" applyBorder="1" applyAlignment="1">
      <alignment wrapText="1"/>
    </xf>
    <xf numFmtId="180" fontId="3" fillId="0" borderId="0" xfId="15" applyNumberFormat="1" applyFont="1" applyBorder="1" applyAlignment="1">
      <alignment wrapText="1"/>
    </xf>
    <xf numFmtId="180" fontId="3" fillId="0" borderId="0" xfId="15" applyNumberFormat="1" applyFont="1" applyFill="1" applyAlignment="1">
      <alignment wrapText="1"/>
    </xf>
    <xf numFmtId="180" fontId="3" fillId="0" borderId="1" xfId="15" applyNumberFormat="1" applyFont="1" applyFill="1" applyBorder="1" applyAlignment="1">
      <alignment wrapText="1"/>
    </xf>
    <xf numFmtId="0" fontId="13" fillId="0" borderId="0" xfId="0" applyFont="1" applyFill="1" applyAlignment="1">
      <alignment horizontal="justify"/>
    </xf>
    <xf numFmtId="200" fontId="1" fillId="0" borderId="0" xfId="0" applyNumberFormat="1" applyFont="1" applyAlignment="1">
      <alignment/>
    </xf>
    <xf numFmtId="0" fontId="1" fillId="0" borderId="0" xfId="0" applyFont="1" applyAlignment="1">
      <alignment horizontal="justify" vertical="top" wrapText="1"/>
    </xf>
    <xf numFmtId="37" fontId="4" fillId="0" borderId="0" xfId="0" applyNumberFormat="1" applyFont="1" applyAlignment="1">
      <alignment horizontal="center"/>
    </xf>
    <xf numFmtId="180" fontId="1" fillId="0" borderId="13" xfId="15" applyNumberFormat="1" applyFont="1" applyBorder="1" applyAlignment="1">
      <alignment horizontal="center"/>
    </xf>
    <xf numFmtId="180" fontId="1" fillId="0" borderId="3" xfId="15" applyNumberFormat="1" applyFont="1" applyBorder="1" applyAlignment="1">
      <alignment horizontal="center"/>
    </xf>
    <xf numFmtId="180" fontId="1" fillId="0" borderId="9" xfId="15" applyNumberFormat="1" applyFont="1" applyBorder="1" applyAlignment="1">
      <alignment horizontal="center" vertical="center" wrapText="1"/>
    </xf>
    <xf numFmtId="180" fontId="1" fillId="0" borderId="5" xfId="15" applyNumberFormat="1" applyFont="1" applyBorder="1" applyAlignment="1">
      <alignment horizontal="center" vertical="center" wrapText="1"/>
    </xf>
    <xf numFmtId="180" fontId="1" fillId="0" borderId="10" xfId="15" applyNumberFormat="1" applyFont="1" applyBorder="1" applyAlignment="1">
      <alignment horizontal="center" vertical="center" wrapText="1"/>
    </xf>
    <xf numFmtId="0" fontId="1" fillId="0" borderId="3" xfId="0" applyFont="1" applyBorder="1" applyAlignment="1">
      <alignment horizontal="center"/>
    </xf>
    <xf numFmtId="0" fontId="0" fillId="0" borderId="14" xfId="0" applyBorder="1" applyAlignment="1">
      <alignment horizontal="center"/>
    </xf>
    <xf numFmtId="0" fontId="1" fillId="0" borderId="0" xfId="0" applyFont="1" applyAlignment="1">
      <alignment horizontal="justify"/>
    </xf>
    <xf numFmtId="0" fontId="3" fillId="0" borderId="0" xfId="0" applyFont="1" applyAlignment="1">
      <alignment horizontal="justify" vertical="center" wrapText="1"/>
    </xf>
    <xf numFmtId="0" fontId="3" fillId="0" borderId="0" xfId="0" applyFont="1" applyFill="1" applyAlignment="1">
      <alignment horizontal="justify" vertical="top" wrapText="1"/>
    </xf>
    <xf numFmtId="0" fontId="3" fillId="0" borderId="0" xfId="0" applyFont="1" applyAlignment="1">
      <alignment horizontal="justify" vertical="top"/>
    </xf>
    <xf numFmtId="0" fontId="3" fillId="0" borderId="0" xfId="0" applyFont="1" applyAlignment="1" quotePrefix="1">
      <alignment horizontal="justify" vertical="top"/>
    </xf>
    <xf numFmtId="0" fontId="3" fillId="0" borderId="0" xfId="0" applyFont="1" applyAlignment="1">
      <alignment horizontal="center"/>
    </xf>
    <xf numFmtId="0" fontId="3" fillId="0" borderId="0" xfId="0" applyFont="1" applyAlignment="1">
      <alignment horizontal="justify" vertical="top" wrapText="1"/>
    </xf>
    <xf numFmtId="0" fontId="8" fillId="0" borderId="0" xfId="0" applyFont="1" applyAlignment="1">
      <alignment horizontal="justify" vertical="top" wrapText="1"/>
    </xf>
    <xf numFmtId="0" fontId="3" fillId="0" borderId="0" xfId="0" applyFont="1" applyAlignment="1">
      <alignment horizontal="left" vertical="center" wrapText="1"/>
    </xf>
    <xf numFmtId="0" fontId="3" fillId="0" borderId="0" xfId="0" applyFont="1" applyFill="1" applyAlignment="1">
      <alignment horizontal="justify" vertical="center" wrapText="1"/>
    </xf>
    <xf numFmtId="0" fontId="3" fillId="0" borderId="0" xfId="0" applyFont="1" applyAlignment="1">
      <alignment horizontal="left" wrapText="1"/>
    </xf>
    <xf numFmtId="0" fontId="3" fillId="0" borderId="0" xfId="0" applyFont="1" applyFill="1" applyAlignment="1">
      <alignment horizontal="justify" wrapText="1"/>
    </xf>
    <xf numFmtId="0" fontId="3" fillId="0" borderId="0" xfId="0" applyFont="1" applyAlignment="1">
      <alignment horizontal="justify" wrapText="1"/>
    </xf>
    <xf numFmtId="0" fontId="2" fillId="0" borderId="0" xfId="0" applyFont="1" applyAlignment="1">
      <alignment horizontal="justify" wrapText="1"/>
    </xf>
    <xf numFmtId="0" fontId="0" fillId="0" borderId="0" xfId="0" applyAlignment="1">
      <alignment horizontal="justify" wrapText="1"/>
    </xf>
    <xf numFmtId="0" fontId="3" fillId="0" borderId="0" xfId="0" applyFont="1" applyAlignment="1">
      <alignment horizontal="justify"/>
    </xf>
    <xf numFmtId="0" fontId="3" fillId="0" borderId="0" xfId="0" applyFont="1" applyAlignment="1">
      <alignment horizontal="left"/>
    </xf>
    <xf numFmtId="0" fontId="3" fillId="0" borderId="0" xfId="0" applyFont="1" applyAlignment="1">
      <alignment horizontal="justify" vertical="center"/>
    </xf>
    <xf numFmtId="0" fontId="3" fillId="0" borderId="0" xfId="0" applyNumberFormat="1" applyFont="1" applyFill="1" applyAlignment="1">
      <alignment horizontal="justify" vertical="center" wrapText="1"/>
    </xf>
    <xf numFmtId="0" fontId="8" fillId="0" borderId="0" xfId="0" applyFont="1" applyAlignment="1">
      <alignment horizontal="justify" vertical="center" wrapText="1"/>
    </xf>
    <xf numFmtId="0" fontId="2" fillId="0" borderId="0" xfId="0" applyFont="1" applyAlignment="1">
      <alignment horizontal="left"/>
    </xf>
    <xf numFmtId="0" fontId="3" fillId="0" borderId="0" xfId="0" applyFont="1" applyFill="1" applyAlignment="1">
      <alignment horizontal="justify" vertical="top"/>
    </xf>
    <xf numFmtId="0" fontId="3" fillId="0" borderId="0" xfId="0" applyFont="1" applyFill="1" applyAlignment="1">
      <alignment horizontal="justify"/>
    </xf>
    <xf numFmtId="0" fontId="2" fillId="0" borderId="0" xfId="0" applyFont="1" applyAlignment="1">
      <alignment horizontal="left" vertical="top"/>
    </xf>
    <xf numFmtId="0" fontId="3" fillId="0" borderId="0" xfId="0" applyNumberFormat="1" applyFont="1" applyAlignment="1">
      <alignment horizontal="justify" vertical="justify" wrapText="1"/>
    </xf>
    <xf numFmtId="0" fontId="8" fillId="0" borderId="0" xfId="0" applyFont="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628650</xdr:colOff>
      <xdr:row>2</xdr:row>
      <xdr:rowOff>114300</xdr:rowOff>
    </xdr:to>
    <xdr:pic>
      <xdr:nvPicPr>
        <xdr:cNvPr id="1" name="Picture 1"/>
        <xdr:cNvPicPr preferRelativeResize="1">
          <a:picLocks noChangeAspect="1"/>
        </xdr:cNvPicPr>
      </xdr:nvPicPr>
      <xdr:blipFill>
        <a:blip r:embed="rId1"/>
        <a:stretch>
          <a:fillRect/>
        </a:stretch>
      </xdr:blipFill>
      <xdr:spPr>
        <a:xfrm>
          <a:off x="28575" y="28575"/>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I55"/>
  <sheetViews>
    <sheetView tabSelected="1" workbookViewId="0" topLeftCell="A1">
      <selection activeCell="A1" sqref="A1"/>
    </sheetView>
  </sheetViews>
  <sheetFormatPr defaultColWidth="9.140625" defaultRowHeight="12.75"/>
  <cols>
    <col min="1" max="1" width="33.00390625" style="1" customWidth="1"/>
    <col min="2" max="2" width="4.28125" style="42" customWidth="1"/>
    <col min="3" max="3" width="13.28125" style="6" bestFit="1" customWidth="1"/>
    <col min="4" max="4" width="2.28125" style="7" customWidth="1"/>
    <col min="5" max="5" width="14.00390625" style="6" customWidth="1"/>
    <col min="6" max="6" width="2.7109375" style="7" customWidth="1"/>
    <col min="7" max="7" width="15.28125" style="6" bestFit="1" customWidth="1"/>
    <col min="8" max="8" width="2.57421875" style="7" customWidth="1"/>
    <col min="9" max="9" width="15.57421875" style="6" customWidth="1"/>
    <col min="10" max="16384" width="9.140625" style="1" customWidth="1"/>
  </cols>
  <sheetData>
    <row r="1" ht="12.75"/>
    <row r="2" ht="12.75"/>
    <row r="3" ht="12.75"/>
    <row r="4" ht="12.75">
      <c r="A4" s="1" t="s">
        <v>67</v>
      </c>
    </row>
    <row r="6" spans="1:2" ht="12.75">
      <c r="A6" s="38" t="s">
        <v>5</v>
      </c>
      <c r="B6" s="51"/>
    </row>
    <row r="7" ht="12.75">
      <c r="A7" s="1" t="s">
        <v>154</v>
      </c>
    </row>
    <row r="8" ht="12" customHeight="1"/>
    <row r="9" ht="12" customHeight="1"/>
    <row r="10" spans="3:9" ht="12" customHeight="1">
      <c r="C10" s="129" t="s">
        <v>70</v>
      </c>
      <c r="D10" s="129"/>
      <c r="E10" s="129"/>
      <c r="G10" s="129" t="s">
        <v>69</v>
      </c>
      <c r="H10" s="129"/>
      <c r="I10" s="129"/>
    </row>
    <row r="11" spans="3:9" ht="12.75">
      <c r="C11" s="12"/>
      <c r="D11" s="10"/>
      <c r="E11" s="12"/>
      <c r="F11" s="10"/>
      <c r="G11" s="12"/>
      <c r="H11" s="10"/>
      <c r="I11" s="12"/>
    </row>
    <row r="12" spans="3:9" ht="12.75">
      <c r="C12" s="69" t="s">
        <v>58</v>
      </c>
      <c r="D12" s="10"/>
      <c r="E12" s="69" t="s">
        <v>58</v>
      </c>
      <c r="F12" s="10"/>
      <c r="G12" s="69" t="s">
        <v>58</v>
      </c>
      <c r="H12" s="10"/>
      <c r="I12" s="69" t="s">
        <v>58</v>
      </c>
    </row>
    <row r="13" spans="3:9" ht="12.75">
      <c r="C13" s="69" t="s">
        <v>155</v>
      </c>
      <c r="D13" s="10"/>
      <c r="E13" s="69" t="s">
        <v>95</v>
      </c>
      <c r="F13" s="10"/>
      <c r="G13" s="69" t="s">
        <v>155</v>
      </c>
      <c r="H13" s="10"/>
      <c r="I13" s="69" t="s">
        <v>95</v>
      </c>
    </row>
    <row r="14" spans="3:9" s="42" customFormat="1" ht="12.75">
      <c r="C14" s="69" t="s">
        <v>15</v>
      </c>
      <c r="D14" s="10"/>
      <c r="E14" s="69" t="s">
        <v>15</v>
      </c>
      <c r="F14" s="10"/>
      <c r="G14" s="69" t="s">
        <v>15</v>
      </c>
      <c r="H14" s="10"/>
      <c r="I14" s="69" t="s">
        <v>15</v>
      </c>
    </row>
    <row r="15" spans="2:9" s="42" customFormat="1" ht="12.75">
      <c r="B15" s="42" t="s">
        <v>42</v>
      </c>
      <c r="C15" s="69" t="s">
        <v>146</v>
      </c>
      <c r="D15" s="10"/>
      <c r="E15" s="69" t="s">
        <v>146</v>
      </c>
      <c r="F15" s="10"/>
      <c r="G15" s="69" t="s">
        <v>146</v>
      </c>
      <c r="H15" s="10"/>
      <c r="I15" s="69" t="s">
        <v>146</v>
      </c>
    </row>
    <row r="16" ht="12.75">
      <c r="I16" s="69"/>
    </row>
    <row r="17" spans="1:9" ht="12.75">
      <c r="A17" s="1" t="s">
        <v>6</v>
      </c>
      <c r="B17" s="42">
        <v>9</v>
      </c>
      <c r="C17" s="6">
        <v>68410</v>
      </c>
      <c r="E17" s="6">
        <v>24117</v>
      </c>
      <c r="G17" s="6">
        <v>68410</v>
      </c>
      <c r="I17" s="6">
        <v>24117</v>
      </c>
    </row>
    <row r="19" spans="1:9" ht="12.75">
      <c r="A19" s="1" t="s">
        <v>71</v>
      </c>
      <c r="B19" s="42" t="s">
        <v>208</v>
      </c>
      <c r="C19" s="6">
        <v>-49124</v>
      </c>
      <c r="E19" s="6">
        <v>-15253</v>
      </c>
      <c r="G19" s="6">
        <v>-49124</v>
      </c>
      <c r="I19" s="6">
        <v>-15253</v>
      </c>
    </row>
    <row r="20" spans="3:9" ht="12.75">
      <c r="C20" s="8"/>
      <c r="E20" s="8"/>
      <c r="G20" s="8"/>
      <c r="I20" s="8"/>
    </row>
    <row r="21" spans="1:9" ht="12.75">
      <c r="A21" s="1" t="s">
        <v>73</v>
      </c>
      <c r="C21" s="6">
        <f>SUM(C17:C20)</f>
        <v>19286</v>
      </c>
      <c r="E21" s="6">
        <f>SUM(E17:E20)</f>
        <v>8864</v>
      </c>
      <c r="G21" s="6">
        <f>SUM(G17:G20)</f>
        <v>19286</v>
      </c>
      <c r="I21" s="6">
        <f>SUM(I17:I20)</f>
        <v>8864</v>
      </c>
    </row>
    <row r="22" spans="3:5" ht="12.75">
      <c r="C22" s="127"/>
      <c r="D22" s="127"/>
      <c r="E22" s="127"/>
    </row>
    <row r="23" spans="1:9" ht="12.75">
      <c r="A23" s="1" t="s">
        <v>100</v>
      </c>
      <c r="C23" s="7">
        <v>1796</v>
      </c>
      <c r="E23" s="7">
        <v>594</v>
      </c>
      <c r="G23" s="7">
        <v>1796</v>
      </c>
      <c r="I23" s="7">
        <v>594</v>
      </c>
    </row>
    <row r="24" spans="3:9" ht="12.75">
      <c r="C24" s="7"/>
      <c r="E24" s="7"/>
      <c r="G24" s="7"/>
      <c r="I24" s="7"/>
    </row>
    <row r="25" spans="1:9" ht="12.75">
      <c r="A25" s="1" t="s">
        <v>85</v>
      </c>
      <c r="C25" s="6">
        <v>-1249</v>
      </c>
      <c r="E25" s="6">
        <v>-916</v>
      </c>
      <c r="G25" s="6">
        <v>-1249</v>
      </c>
      <c r="I25" s="6">
        <v>-916</v>
      </c>
    </row>
    <row r="26" spans="3:9" ht="12.75">
      <c r="C26" s="7"/>
      <c r="E26" s="7"/>
      <c r="G26" s="7"/>
      <c r="I26" s="7"/>
    </row>
    <row r="27" spans="1:9" ht="12.75">
      <c r="A27" s="1" t="s">
        <v>101</v>
      </c>
      <c r="C27" s="7">
        <v>-2514</v>
      </c>
      <c r="E27" s="7">
        <v>-81</v>
      </c>
      <c r="G27" s="7">
        <v>-2514</v>
      </c>
      <c r="I27" s="7">
        <v>-81</v>
      </c>
    </row>
    <row r="28" spans="3:9" ht="12.75">
      <c r="C28" s="7"/>
      <c r="E28" s="7"/>
      <c r="G28" s="7"/>
      <c r="I28" s="7"/>
    </row>
    <row r="29" spans="1:9" ht="12.75">
      <c r="A29" s="1" t="s">
        <v>44</v>
      </c>
      <c r="C29" s="7">
        <v>-339</v>
      </c>
      <c r="E29" s="7">
        <v>-1068</v>
      </c>
      <c r="G29" s="7">
        <v>-339</v>
      </c>
      <c r="I29" s="7">
        <v>-1068</v>
      </c>
    </row>
    <row r="30" spans="3:9" ht="12.75">
      <c r="C30" s="8"/>
      <c r="E30" s="8"/>
      <c r="G30" s="8"/>
      <c r="I30" s="8"/>
    </row>
    <row r="31" spans="1:9" ht="12.75">
      <c r="A31" s="1" t="s">
        <v>102</v>
      </c>
      <c r="B31" s="42">
        <v>9</v>
      </c>
      <c r="C31" s="6">
        <f>SUM(C21:C29)</f>
        <v>16980</v>
      </c>
      <c r="E31" s="6">
        <f>SUM(E21:E29)</f>
        <v>7393</v>
      </c>
      <c r="G31" s="6">
        <f>SUM(G21:G29)</f>
        <v>16980</v>
      </c>
      <c r="I31" s="6">
        <f>SUM(I21:I29)</f>
        <v>7393</v>
      </c>
    </row>
    <row r="33" spans="1:9" ht="12.75">
      <c r="A33" s="1" t="s">
        <v>103</v>
      </c>
      <c r="B33" s="42">
        <v>20</v>
      </c>
      <c r="C33" s="7">
        <v>-1850</v>
      </c>
      <c r="E33" s="7">
        <v>-462</v>
      </c>
      <c r="G33" s="7">
        <v>-1850</v>
      </c>
      <c r="I33" s="7">
        <v>-462</v>
      </c>
    </row>
    <row r="34" spans="3:9" ht="12.75">
      <c r="C34" s="7"/>
      <c r="E34" s="7"/>
      <c r="G34" s="7"/>
      <c r="I34" s="7"/>
    </row>
    <row r="35" spans="1:9" ht="13.5" thickBot="1">
      <c r="A35" s="1" t="s">
        <v>104</v>
      </c>
      <c r="C35" s="9">
        <f>SUM(C31:C33)</f>
        <v>15130</v>
      </c>
      <c r="E35" s="9">
        <f>SUM(E31:E33)</f>
        <v>6931</v>
      </c>
      <c r="G35" s="9">
        <f>SUM(G31:G33)</f>
        <v>15130</v>
      </c>
      <c r="I35" s="9">
        <f>SUM(I31:I33)</f>
        <v>6931</v>
      </c>
    </row>
    <row r="36" ht="13.5" thickTop="1"/>
    <row r="37" spans="1:9" ht="12.75">
      <c r="A37" s="1" t="s">
        <v>105</v>
      </c>
      <c r="C37" s="7"/>
      <c r="E37" s="7"/>
      <c r="G37" s="7"/>
      <c r="I37" s="7"/>
    </row>
    <row r="38" spans="1:9" ht="12.75">
      <c r="A38" s="1" t="s">
        <v>106</v>
      </c>
      <c r="C38" s="7">
        <f>C35</f>
        <v>15130</v>
      </c>
      <c r="E38" s="7">
        <v>6922</v>
      </c>
      <c r="G38" s="7">
        <f>G35</f>
        <v>15130</v>
      </c>
      <c r="I38" s="7">
        <v>6922</v>
      </c>
    </row>
    <row r="39" spans="1:9" ht="12.75">
      <c r="A39" s="1" t="s">
        <v>72</v>
      </c>
      <c r="C39" s="18">
        <v>0</v>
      </c>
      <c r="E39" s="7">
        <v>9</v>
      </c>
      <c r="G39" s="18">
        <v>0</v>
      </c>
      <c r="I39" s="7">
        <v>9</v>
      </c>
    </row>
    <row r="40" spans="3:9" ht="13.5" thickBot="1">
      <c r="C40" s="9">
        <f>SUM(C38:C39)</f>
        <v>15130</v>
      </c>
      <c r="E40" s="9">
        <f>SUM(E38:E39)</f>
        <v>6931</v>
      </c>
      <c r="G40" s="9">
        <f>SUM(G38:G39)</f>
        <v>15130</v>
      </c>
      <c r="I40" s="9">
        <f>SUM(I38:I39)</f>
        <v>6931</v>
      </c>
    </row>
    <row r="41" ht="13.5" thickTop="1"/>
    <row r="42" ht="12.75">
      <c r="A42" s="1" t="s">
        <v>107</v>
      </c>
    </row>
    <row r="43" ht="12.75">
      <c r="A43" s="1" t="s">
        <v>108</v>
      </c>
    </row>
    <row r="45" spans="1:9" ht="12.75">
      <c r="A45" s="4" t="s">
        <v>7</v>
      </c>
      <c r="B45" s="52">
        <v>28</v>
      </c>
      <c r="C45" s="11">
        <f>+Notes!C247</f>
        <v>4.456645645123758</v>
      </c>
      <c r="E45" s="63">
        <v>2.07</v>
      </c>
      <c r="G45" s="54">
        <f>+Notes!D247</f>
        <v>4.456645645123758</v>
      </c>
      <c r="I45" s="63">
        <v>2.07</v>
      </c>
    </row>
    <row r="47" spans="1:9" ht="13.5" thickBot="1">
      <c r="A47" s="4" t="s">
        <v>8</v>
      </c>
      <c r="B47" s="52">
        <v>28</v>
      </c>
      <c r="C47" s="78">
        <f>Notes!C261</f>
        <v>4.258684846062476</v>
      </c>
      <c r="E47" s="78" t="s">
        <v>84</v>
      </c>
      <c r="G47" s="78">
        <f>Notes!D261</f>
        <v>4.258684846062476</v>
      </c>
      <c r="I47" s="78" t="s">
        <v>84</v>
      </c>
    </row>
    <row r="48" ht="13.5" thickTop="1"/>
    <row r="51" ht="12.75">
      <c r="A51" s="1" t="s">
        <v>68</v>
      </c>
    </row>
    <row r="52" spans="1:9" ht="25.5" customHeight="1">
      <c r="A52" s="128" t="s">
        <v>158</v>
      </c>
      <c r="B52" s="128"/>
      <c r="C52" s="128"/>
      <c r="D52" s="128"/>
      <c r="E52" s="128"/>
      <c r="F52" s="128"/>
      <c r="G52" s="128"/>
      <c r="H52" s="128"/>
      <c r="I52" s="128"/>
    </row>
    <row r="55" ht="12.75">
      <c r="C55" s="1"/>
    </row>
  </sheetData>
  <mergeCells count="3">
    <mergeCell ref="A52:I52"/>
    <mergeCell ref="C10:E10"/>
    <mergeCell ref="G10:I10"/>
  </mergeCells>
  <printOptions/>
  <pageMargins left="0.6" right="0.6" top="0.5" bottom="0.5" header="0.5" footer="0.5"/>
  <pageSetup fitToHeight="1" fitToWidth="1"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G62"/>
  <sheetViews>
    <sheetView workbookViewId="0" topLeftCell="A1">
      <selection activeCell="A1" sqref="A1"/>
    </sheetView>
  </sheetViews>
  <sheetFormatPr defaultColWidth="9.140625" defaultRowHeight="12.75"/>
  <cols>
    <col min="1" max="1" width="55.00390625" style="1" customWidth="1"/>
    <col min="2" max="2" width="4.7109375" style="42" bestFit="1" customWidth="1"/>
    <col min="3" max="3" width="12.00390625" style="13" bestFit="1" customWidth="1"/>
    <col min="4" max="4" width="1.7109375" style="1" customWidth="1"/>
    <col min="5" max="5" width="10.8515625" style="6" bestFit="1" customWidth="1"/>
    <col min="6" max="16384" width="9.140625" style="1" customWidth="1"/>
  </cols>
  <sheetData>
    <row r="1" ht="12.75"/>
    <row r="2" ht="12.75"/>
    <row r="3" ht="12.75"/>
    <row r="4" ht="12.75">
      <c r="A4" s="1" t="s">
        <v>67</v>
      </c>
    </row>
    <row r="6" ht="12.75">
      <c r="A6" s="38" t="s">
        <v>9</v>
      </c>
    </row>
    <row r="7" ht="12.75">
      <c r="A7" s="1" t="s">
        <v>156</v>
      </c>
    </row>
    <row r="9" spans="3:5" ht="12.75">
      <c r="C9" s="68" t="s">
        <v>122</v>
      </c>
      <c r="E9" s="69" t="s">
        <v>123</v>
      </c>
    </row>
    <row r="10" spans="3:5" ht="12.75">
      <c r="C10" s="68" t="s">
        <v>155</v>
      </c>
      <c r="D10" s="42"/>
      <c r="E10" s="68" t="s">
        <v>178</v>
      </c>
    </row>
    <row r="11" spans="3:5" ht="12.75">
      <c r="C11" s="68" t="s">
        <v>15</v>
      </c>
      <c r="D11" s="42"/>
      <c r="E11" s="69" t="s">
        <v>15</v>
      </c>
    </row>
    <row r="12" spans="2:5" ht="12.75">
      <c r="B12" s="42" t="s">
        <v>42</v>
      </c>
      <c r="C12" s="69" t="s">
        <v>146</v>
      </c>
      <c r="E12" s="69" t="s">
        <v>147</v>
      </c>
    </row>
    <row r="13" spans="3:5" ht="12.75">
      <c r="C13" s="68"/>
      <c r="E13" s="69" t="s">
        <v>96</v>
      </c>
    </row>
    <row r="14" spans="1:5" ht="12.75">
      <c r="A14" s="38" t="s">
        <v>110</v>
      </c>
      <c r="C14" s="68"/>
      <c r="E14" s="69"/>
    </row>
    <row r="15" ht="12.75">
      <c r="A15" s="38" t="s">
        <v>111</v>
      </c>
    </row>
    <row r="16" spans="1:5" ht="12.75">
      <c r="A16" s="1" t="s">
        <v>124</v>
      </c>
      <c r="C16" s="18">
        <v>59033</v>
      </c>
      <c r="D16" s="2"/>
      <c r="E16" s="18">
        <f>69379-4445</f>
        <v>64934</v>
      </c>
    </row>
    <row r="17" spans="1:5" ht="12.75">
      <c r="A17" s="1" t="s">
        <v>175</v>
      </c>
      <c r="B17" s="42">
        <v>2</v>
      </c>
      <c r="C17" s="18">
        <v>4431</v>
      </c>
      <c r="D17" s="2"/>
      <c r="E17" s="18">
        <v>4445</v>
      </c>
    </row>
    <row r="18" spans="1:5" ht="12.75">
      <c r="A18" s="1" t="s">
        <v>209</v>
      </c>
      <c r="C18" s="18">
        <v>5884</v>
      </c>
      <c r="E18" s="18">
        <v>5884</v>
      </c>
    </row>
    <row r="19" spans="3:5" ht="12.75">
      <c r="C19" s="79">
        <f>SUM(C16:C18)</f>
        <v>69348</v>
      </c>
      <c r="E19" s="79">
        <f>SUM(E16:E18)</f>
        <v>75263</v>
      </c>
    </row>
    <row r="20" ht="12.75">
      <c r="C20" s="18"/>
    </row>
    <row r="21" ht="12.75">
      <c r="A21" s="38" t="s">
        <v>112</v>
      </c>
    </row>
    <row r="22" spans="1:5" ht="12.75">
      <c r="A22" s="1" t="s">
        <v>10</v>
      </c>
      <c r="C22" s="13">
        <v>155703</v>
      </c>
      <c r="E22" s="13">
        <v>170588</v>
      </c>
    </row>
    <row r="23" spans="1:5" ht="12.75">
      <c r="A23" s="1" t="s">
        <v>125</v>
      </c>
      <c r="C23" s="13">
        <v>8034</v>
      </c>
      <c r="E23" s="13">
        <v>6499</v>
      </c>
    </row>
    <row r="24" spans="1:5" ht="12.75">
      <c r="A24" s="1" t="s">
        <v>126</v>
      </c>
      <c r="B24" s="42">
        <v>16</v>
      </c>
      <c r="C24" s="13">
        <v>27006</v>
      </c>
      <c r="E24" s="13">
        <v>12093</v>
      </c>
    </row>
    <row r="25" spans="1:5" ht="12.75">
      <c r="A25" s="1" t="s">
        <v>127</v>
      </c>
      <c r="C25" s="13">
        <v>136</v>
      </c>
      <c r="E25" s="13">
        <v>131</v>
      </c>
    </row>
    <row r="26" spans="1:5" ht="12.75">
      <c r="A26" s="1" t="s">
        <v>88</v>
      </c>
      <c r="C26" s="13">
        <v>42725</v>
      </c>
      <c r="E26" s="13">
        <v>28143</v>
      </c>
    </row>
    <row r="27" spans="3:5" ht="12.75">
      <c r="C27" s="16">
        <f>SUM(C22:C26)</f>
        <v>233604</v>
      </c>
      <c r="E27" s="41">
        <f>SUM(E22:E26)</f>
        <v>217454</v>
      </c>
    </row>
    <row r="29" spans="1:5" ht="13.5" thickBot="1">
      <c r="A29" s="38" t="s">
        <v>113</v>
      </c>
      <c r="C29" s="17">
        <f>+C19+C27</f>
        <v>302952</v>
      </c>
      <c r="E29" s="17">
        <f>+E19+E27</f>
        <v>292717</v>
      </c>
    </row>
    <row r="30" ht="13.5" thickTop="1">
      <c r="A30" s="38"/>
    </row>
    <row r="31" ht="12.75">
      <c r="A31" s="38" t="s">
        <v>114</v>
      </c>
    </row>
    <row r="32" ht="12.75">
      <c r="A32" s="38" t="s">
        <v>115</v>
      </c>
    </row>
    <row r="33" spans="1:5" ht="12.75">
      <c r="A33" s="1" t="s">
        <v>128</v>
      </c>
      <c r="C33" s="13">
        <f>'ES'!C44</f>
        <v>68564</v>
      </c>
      <c r="E33" s="13">
        <v>67017</v>
      </c>
    </row>
    <row r="34" spans="1:5" ht="12.75">
      <c r="A34" s="1" t="s">
        <v>129</v>
      </c>
      <c r="C34" s="13">
        <f>'ES'!D44</f>
        <v>12582</v>
      </c>
      <c r="E34" s="13">
        <v>10184</v>
      </c>
    </row>
    <row r="35" spans="1:5" ht="12.75">
      <c r="A35" s="1" t="s">
        <v>130</v>
      </c>
      <c r="C35" s="13">
        <f>'ES'!E44</f>
        <v>-3220</v>
      </c>
      <c r="E35" s="13">
        <v>-2238</v>
      </c>
    </row>
    <row r="36" spans="1:5" ht="12.75">
      <c r="A36" s="1" t="s">
        <v>131</v>
      </c>
      <c r="C36" s="13">
        <f>'ES'!F44</f>
        <v>89669</v>
      </c>
      <c r="E36" s="13">
        <v>74539</v>
      </c>
    </row>
    <row r="37" spans="1:5" ht="12.75">
      <c r="A37" s="38"/>
      <c r="C37" s="39">
        <f>SUM(C33:C36)</f>
        <v>167595</v>
      </c>
      <c r="E37" s="40">
        <f>SUM(E33:E36)</f>
        <v>149502</v>
      </c>
    </row>
    <row r="38" spans="1:5" ht="12.75">
      <c r="A38" s="38" t="s">
        <v>72</v>
      </c>
      <c r="C38" s="13">
        <v>0</v>
      </c>
      <c r="E38" s="13">
        <v>0</v>
      </c>
    </row>
    <row r="39" spans="1:5" ht="12.75">
      <c r="A39" s="38" t="s">
        <v>116</v>
      </c>
      <c r="C39" s="16">
        <f>+C37+C38</f>
        <v>167595</v>
      </c>
      <c r="E39" s="16">
        <f>+E37+E38</f>
        <v>149502</v>
      </c>
    </row>
    <row r="40" ht="12.75">
      <c r="A40" s="38"/>
    </row>
    <row r="41" ht="12.75">
      <c r="A41" s="38" t="s">
        <v>117</v>
      </c>
    </row>
    <row r="42" spans="1:5" ht="12.75">
      <c r="A42" s="1" t="s">
        <v>134</v>
      </c>
      <c r="B42" s="42">
        <v>24</v>
      </c>
      <c r="C42" s="13">
        <v>4550</v>
      </c>
      <c r="E42" s="13">
        <v>4897</v>
      </c>
    </row>
    <row r="43" spans="1:5" ht="12.75">
      <c r="A43" s="1" t="s">
        <v>24</v>
      </c>
      <c r="C43" s="13">
        <v>9589</v>
      </c>
      <c r="E43" s="13">
        <v>10032</v>
      </c>
    </row>
    <row r="44" spans="3:5" ht="12.75">
      <c r="C44" s="16">
        <f>SUM(C42:C43)</f>
        <v>14139</v>
      </c>
      <c r="E44" s="16">
        <f>SUM(E42:E43)</f>
        <v>14929</v>
      </c>
    </row>
    <row r="45" ht="12.75">
      <c r="A45" s="38"/>
    </row>
    <row r="46" ht="12.75">
      <c r="A46" s="38" t="s">
        <v>118</v>
      </c>
    </row>
    <row r="47" spans="1:5" ht="12.75">
      <c r="A47" s="1" t="s">
        <v>134</v>
      </c>
      <c r="B47" s="42">
        <v>24</v>
      </c>
      <c r="C47" s="13">
        <v>11559</v>
      </c>
      <c r="E47" s="13">
        <v>26710</v>
      </c>
    </row>
    <row r="48" spans="1:5" ht="12.75">
      <c r="A48" s="1" t="s">
        <v>132</v>
      </c>
      <c r="C48" s="13">
        <v>3756</v>
      </c>
      <c r="E48" s="13">
        <v>3200</v>
      </c>
    </row>
    <row r="49" spans="1:5" ht="12.75">
      <c r="A49" s="1" t="s">
        <v>133</v>
      </c>
      <c r="B49" s="42">
        <v>16</v>
      </c>
      <c r="C49" s="13">
        <v>101842</v>
      </c>
      <c r="E49" s="13">
        <v>95834</v>
      </c>
    </row>
    <row r="50" spans="1:5" ht="12.75">
      <c r="A50" s="1" t="s">
        <v>135</v>
      </c>
      <c r="C50" s="13">
        <v>4061</v>
      </c>
      <c r="E50" s="13">
        <v>2542</v>
      </c>
    </row>
    <row r="51" spans="3:5" ht="12.75">
      <c r="C51" s="16">
        <f>SUM(C47:C50)</f>
        <v>121218</v>
      </c>
      <c r="E51" s="16">
        <f>SUM(E47:E50)</f>
        <v>128286</v>
      </c>
    </row>
    <row r="52" spans="3:5" ht="12.75">
      <c r="C52" s="39"/>
      <c r="E52" s="40"/>
    </row>
    <row r="53" spans="1:5" ht="12.75">
      <c r="A53" s="38" t="s">
        <v>119</v>
      </c>
      <c r="C53" s="16">
        <f>+C44+C51</f>
        <v>135357</v>
      </c>
      <c r="E53" s="16">
        <f>+E44+E51</f>
        <v>143215</v>
      </c>
    </row>
    <row r="55" spans="1:5" ht="13.5" thickBot="1">
      <c r="A55" s="38" t="s">
        <v>120</v>
      </c>
      <c r="B55" s="1"/>
      <c r="C55" s="64">
        <f>+C39+C53</f>
        <v>302952</v>
      </c>
      <c r="E55" s="64">
        <f>+E39+E53</f>
        <v>292717</v>
      </c>
    </row>
    <row r="56" spans="2:5" ht="13.5" thickTop="1">
      <c r="B56" s="1"/>
      <c r="C56" s="1"/>
      <c r="E56" s="1"/>
    </row>
    <row r="57" spans="3:5" ht="12.75">
      <c r="C57" s="1"/>
      <c r="E57" s="1"/>
    </row>
    <row r="58" spans="1:5" ht="13.5" thickBot="1">
      <c r="A58" s="1" t="s">
        <v>143</v>
      </c>
      <c r="C58" s="56">
        <f>C39/(C33/0.2)</f>
        <v>0.48887171110203603</v>
      </c>
      <c r="E58" s="56">
        <f>E39/(E33/0.2)</f>
        <v>0.44616142172881507</v>
      </c>
    </row>
    <row r="59" spans="2:7" ht="13.5" thickTop="1">
      <c r="B59" s="10"/>
      <c r="C59" s="6"/>
      <c r="D59" s="7"/>
      <c r="F59" s="7"/>
      <c r="G59" s="6"/>
    </row>
    <row r="60" spans="2:7" ht="12.75">
      <c r="B60" s="10"/>
      <c r="C60" s="6"/>
      <c r="D60" s="7"/>
      <c r="F60" s="7"/>
      <c r="G60" s="6"/>
    </row>
    <row r="61" spans="1:7" ht="12.75">
      <c r="A61" s="1" t="s">
        <v>68</v>
      </c>
      <c r="B61" s="10"/>
      <c r="C61" s="6"/>
      <c r="D61" s="7"/>
      <c r="F61" s="7"/>
      <c r="G61" s="6"/>
    </row>
    <row r="62" spans="1:7" ht="40.5" customHeight="1">
      <c r="A62" s="128" t="s">
        <v>157</v>
      </c>
      <c r="B62" s="128"/>
      <c r="C62" s="128"/>
      <c r="D62" s="128"/>
      <c r="E62" s="128"/>
      <c r="F62" s="35"/>
      <c r="G62" s="35"/>
    </row>
  </sheetData>
  <mergeCells count="1">
    <mergeCell ref="A62:E62"/>
  </mergeCells>
  <printOptions/>
  <pageMargins left="0.75" right="0.75" top="0.5" bottom="0.5" header="0.5" footer="0.5"/>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I50"/>
  <sheetViews>
    <sheetView workbookViewId="0" topLeftCell="A1">
      <selection activeCell="A1" sqref="A1"/>
    </sheetView>
  </sheetViews>
  <sheetFormatPr defaultColWidth="9.140625" defaultRowHeight="12.75"/>
  <cols>
    <col min="1" max="1" width="34.140625" style="1" customWidth="1"/>
    <col min="2" max="2" width="6.57421875" style="42" customWidth="1"/>
    <col min="3" max="3" width="9.8515625" style="13" bestFit="1" customWidth="1"/>
    <col min="4" max="4" width="9.8515625" style="18" bestFit="1" customWidth="1"/>
    <col min="5" max="5" width="9.8515625" style="1" bestFit="1" customWidth="1"/>
    <col min="6" max="6" width="10.8515625" style="6" bestFit="1" customWidth="1"/>
    <col min="7" max="7" width="9.8515625" style="2" bestFit="1" customWidth="1"/>
    <col min="8" max="8" width="9.7109375" style="13" customWidth="1"/>
    <col min="9" max="9" width="9.28125" style="1" customWidth="1"/>
    <col min="10" max="16384" width="9.140625" style="1" customWidth="1"/>
  </cols>
  <sheetData>
    <row r="1" ht="12.75"/>
    <row r="2" ht="12.75"/>
    <row r="3" ht="12.75"/>
    <row r="4" spans="1:2" ht="12.75">
      <c r="A4" s="1" t="s">
        <v>67</v>
      </c>
      <c r="B4" s="14"/>
    </row>
    <row r="6" spans="1:2" ht="12.75">
      <c r="A6" s="38" t="s">
        <v>47</v>
      </c>
      <c r="B6" s="51"/>
    </row>
    <row r="7" ht="12.75">
      <c r="A7" s="1" t="s">
        <v>154</v>
      </c>
    </row>
    <row r="10" spans="3:9" ht="12.75">
      <c r="C10" s="130" t="s">
        <v>136</v>
      </c>
      <c r="D10" s="131"/>
      <c r="E10" s="131"/>
      <c r="F10" s="131"/>
      <c r="G10" s="131"/>
      <c r="H10" s="132" t="s">
        <v>72</v>
      </c>
      <c r="I10" s="132" t="s">
        <v>116</v>
      </c>
    </row>
    <row r="11" spans="3:9" ht="12.75">
      <c r="C11" s="111"/>
      <c r="D11" s="135" t="s">
        <v>11</v>
      </c>
      <c r="E11" s="136"/>
      <c r="F11" s="73" t="s">
        <v>12</v>
      </c>
      <c r="G11" s="5"/>
      <c r="H11" s="133"/>
      <c r="I11" s="133"/>
    </row>
    <row r="12" spans="3:9" ht="12.75">
      <c r="C12" s="46" t="s">
        <v>30</v>
      </c>
      <c r="D12" s="47" t="s">
        <v>30</v>
      </c>
      <c r="E12" s="49" t="s">
        <v>43</v>
      </c>
      <c r="F12" s="50" t="s">
        <v>13</v>
      </c>
      <c r="G12" s="5" t="s">
        <v>14</v>
      </c>
      <c r="H12" s="133"/>
      <c r="I12" s="133"/>
    </row>
    <row r="13" spans="3:9" ht="12.75">
      <c r="C13" s="34" t="s">
        <v>90</v>
      </c>
      <c r="D13" s="33" t="s">
        <v>91</v>
      </c>
      <c r="E13" s="5" t="s">
        <v>92</v>
      </c>
      <c r="F13" s="37" t="s">
        <v>139</v>
      </c>
      <c r="G13" s="5"/>
      <c r="H13" s="133"/>
      <c r="I13" s="133"/>
    </row>
    <row r="14" spans="3:9" ht="12.75">
      <c r="C14" s="48"/>
      <c r="D14" s="3"/>
      <c r="E14" s="45" t="s">
        <v>93</v>
      </c>
      <c r="F14" s="53"/>
      <c r="G14" s="86"/>
      <c r="H14" s="134"/>
      <c r="I14" s="134"/>
    </row>
    <row r="15" spans="3:9" ht="12.75">
      <c r="C15" s="33" t="s">
        <v>15</v>
      </c>
      <c r="D15" s="33" t="s">
        <v>15</v>
      </c>
      <c r="E15" s="5" t="s">
        <v>15</v>
      </c>
      <c r="F15" s="10" t="s">
        <v>15</v>
      </c>
      <c r="G15" s="10" t="s">
        <v>15</v>
      </c>
      <c r="H15" s="33" t="s">
        <v>15</v>
      </c>
      <c r="I15" s="33" t="s">
        <v>15</v>
      </c>
    </row>
    <row r="16" spans="3:9" ht="12" customHeight="1">
      <c r="C16" s="14" t="s">
        <v>97</v>
      </c>
      <c r="D16" s="14" t="s">
        <v>97</v>
      </c>
      <c r="E16" s="14" t="s">
        <v>97</v>
      </c>
      <c r="F16" s="14" t="s">
        <v>97</v>
      </c>
      <c r="G16" s="14" t="s">
        <v>97</v>
      </c>
      <c r="H16" s="14" t="s">
        <v>97</v>
      </c>
      <c r="I16" s="14" t="s">
        <v>97</v>
      </c>
    </row>
    <row r="17" spans="3:8" ht="12" customHeight="1">
      <c r="C17" s="14"/>
      <c r="D17" s="14"/>
      <c r="E17" s="14"/>
      <c r="F17" s="14"/>
      <c r="H17" s="14"/>
    </row>
    <row r="18" ht="12" customHeight="1">
      <c r="A18" s="87" t="s">
        <v>98</v>
      </c>
    </row>
    <row r="19" ht="12" customHeight="1">
      <c r="A19" s="38"/>
    </row>
    <row r="20" spans="1:9" ht="12" customHeight="1">
      <c r="A20" s="38" t="s">
        <v>140</v>
      </c>
      <c r="C20" s="13">
        <v>66800</v>
      </c>
      <c r="D20" s="18">
        <v>9851</v>
      </c>
      <c r="E20" s="13">
        <v>-135</v>
      </c>
      <c r="F20" s="6">
        <v>39845</v>
      </c>
      <c r="G20" s="80">
        <f>SUM(C20:F20)</f>
        <v>116361</v>
      </c>
      <c r="H20" s="18">
        <v>13</v>
      </c>
      <c r="I20" s="81">
        <f>+G20+H20</f>
        <v>116374</v>
      </c>
    </row>
    <row r="21" spans="1:9" ht="12" customHeight="1">
      <c r="A21" s="38"/>
      <c r="E21" s="13"/>
      <c r="G21" s="80"/>
      <c r="H21" s="18"/>
      <c r="I21" s="81"/>
    </row>
    <row r="22" spans="1:9" ht="12" customHeight="1">
      <c r="A22" s="1" t="s">
        <v>121</v>
      </c>
      <c r="C22" s="13">
        <v>0</v>
      </c>
      <c r="D22" s="18">
        <v>0</v>
      </c>
      <c r="E22" s="13">
        <v>0</v>
      </c>
      <c r="F22" s="6">
        <v>3754</v>
      </c>
      <c r="G22" s="80">
        <f>SUM(C22:F22)</f>
        <v>3754</v>
      </c>
      <c r="H22" s="18">
        <v>0</v>
      </c>
      <c r="I22" s="81">
        <f>+G22+H22</f>
        <v>3754</v>
      </c>
    </row>
    <row r="23" ht="12" customHeight="1"/>
    <row r="24" spans="1:9" ht="12.75">
      <c r="A24" s="1" t="s">
        <v>104</v>
      </c>
      <c r="C24" s="18">
        <v>0</v>
      </c>
      <c r="D24" s="18">
        <v>0</v>
      </c>
      <c r="E24" s="18">
        <v>0</v>
      </c>
      <c r="F24" s="6">
        <v>6922</v>
      </c>
      <c r="G24" s="80">
        <f>SUM(C24:F24)</f>
        <v>6922</v>
      </c>
      <c r="H24" s="18">
        <v>9</v>
      </c>
      <c r="I24" s="81">
        <f>+G24+H24</f>
        <v>6931</v>
      </c>
    </row>
    <row r="25" ht="12" customHeight="1"/>
    <row r="26" spans="1:8" ht="12.75">
      <c r="A26" s="43" t="s">
        <v>137</v>
      </c>
      <c r="H26" s="18"/>
    </row>
    <row r="27" spans="1:9" ht="12.75">
      <c r="A27" s="1" t="s">
        <v>138</v>
      </c>
      <c r="C27" s="18">
        <v>0</v>
      </c>
      <c r="D27" s="18">
        <v>0</v>
      </c>
      <c r="E27" s="44">
        <v>-569</v>
      </c>
      <c r="F27" s="18">
        <v>0</v>
      </c>
      <c r="G27" s="80">
        <f>SUM(C27:F27)</f>
        <v>-569</v>
      </c>
      <c r="H27" s="18">
        <v>0</v>
      </c>
      <c r="I27" s="81">
        <f>+G27+H27</f>
        <v>-569</v>
      </c>
    </row>
    <row r="28" spans="3:8" ht="12.75">
      <c r="C28" s="33"/>
      <c r="D28" s="33"/>
      <c r="E28" s="44"/>
      <c r="F28" s="33"/>
      <c r="H28" s="18"/>
    </row>
    <row r="29" spans="1:9" ht="13.5" thickBot="1">
      <c r="A29" s="38" t="s">
        <v>99</v>
      </c>
      <c r="C29" s="9">
        <f aca="true" t="shared" si="0" ref="C29:I29">SUM(C20:C28)</f>
        <v>66800</v>
      </c>
      <c r="D29" s="9">
        <f t="shared" si="0"/>
        <v>9851</v>
      </c>
      <c r="E29" s="9">
        <f t="shared" si="0"/>
        <v>-704</v>
      </c>
      <c r="F29" s="9">
        <f t="shared" si="0"/>
        <v>50521</v>
      </c>
      <c r="G29" s="9">
        <f t="shared" si="0"/>
        <v>126468</v>
      </c>
      <c r="H29" s="9">
        <f t="shared" si="0"/>
        <v>22</v>
      </c>
      <c r="I29" s="9">
        <f t="shared" si="0"/>
        <v>126490</v>
      </c>
    </row>
    <row r="30" ht="13.5" thickTop="1"/>
    <row r="32" spans="1:8" ht="12" customHeight="1">
      <c r="A32" s="87" t="s">
        <v>159</v>
      </c>
      <c r="C32" s="14"/>
      <c r="D32" s="14"/>
      <c r="E32" s="14"/>
      <c r="F32" s="14"/>
      <c r="H32" s="14"/>
    </row>
    <row r="33" spans="1:8" ht="12" customHeight="1">
      <c r="A33" s="38"/>
      <c r="C33" s="14"/>
      <c r="D33" s="14"/>
      <c r="E33" s="14"/>
      <c r="F33" s="14"/>
      <c r="H33" s="14"/>
    </row>
    <row r="34" spans="1:9" ht="12" customHeight="1">
      <c r="A34" s="38" t="s">
        <v>160</v>
      </c>
      <c r="C34" s="13">
        <v>67017</v>
      </c>
      <c r="D34" s="18">
        <v>10184</v>
      </c>
      <c r="E34" s="6">
        <v>-2238</v>
      </c>
      <c r="F34" s="6">
        <v>74539</v>
      </c>
      <c r="G34" s="80">
        <f>SUM(C34:F34)</f>
        <v>149502</v>
      </c>
      <c r="H34" s="13">
        <v>0</v>
      </c>
      <c r="I34" s="81">
        <f>+G34+H34</f>
        <v>149502</v>
      </c>
    </row>
    <row r="35" ht="12" customHeight="1"/>
    <row r="36" spans="1:9" ht="12" customHeight="1">
      <c r="A36" s="1" t="s">
        <v>202</v>
      </c>
      <c r="C36" s="13">
        <v>1547</v>
      </c>
      <c r="D36" s="18">
        <v>2398</v>
      </c>
      <c r="E36" s="13">
        <v>0</v>
      </c>
      <c r="F36" s="13">
        <v>0</v>
      </c>
      <c r="G36" s="80">
        <f>SUM(C36:F36)</f>
        <v>3945</v>
      </c>
      <c r="H36" s="18">
        <v>0</v>
      </c>
      <c r="I36" s="81">
        <f>+G36+H36</f>
        <v>3945</v>
      </c>
    </row>
    <row r="37" ht="12" customHeight="1">
      <c r="A37" s="1" t="s">
        <v>203</v>
      </c>
    </row>
    <row r="38" ht="12" customHeight="1"/>
    <row r="39" spans="1:9" ht="12.75">
      <c r="A39" s="1" t="s">
        <v>104</v>
      </c>
      <c r="C39" s="18">
        <v>0</v>
      </c>
      <c r="D39" s="18">
        <v>0</v>
      </c>
      <c r="E39" s="18">
        <v>0</v>
      </c>
      <c r="F39" s="6">
        <f>'IS'!C38</f>
        <v>15130</v>
      </c>
      <c r="G39" s="80">
        <f>SUM(C39:F39)</f>
        <v>15130</v>
      </c>
      <c r="H39" s="18">
        <f>'IS'!C39</f>
        <v>0</v>
      </c>
      <c r="I39" s="81">
        <f>+G39+H39</f>
        <v>15130</v>
      </c>
    </row>
    <row r="40" ht="12" customHeight="1"/>
    <row r="41" spans="1:8" ht="12.75">
      <c r="A41" s="43" t="s">
        <v>137</v>
      </c>
      <c r="H41" s="18"/>
    </row>
    <row r="42" spans="1:9" ht="12.75">
      <c r="A42" s="1" t="s">
        <v>138</v>
      </c>
      <c r="C42" s="18">
        <v>0</v>
      </c>
      <c r="D42" s="18">
        <v>0</v>
      </c>
      <c r="E42" s="44">
        <v>-982</v>
      </c>
      <c r="F42" s="18">
        <v>0</v>
      </c>
      <c r="G42" s="80">
        <f>SUM(C42:F42)</f>
        <v>-982</v>
      </c>
      <c r="H42" s="18">
        <v>0</v>
      </c>
      <c r="I42" s="81">
        <f>+G42+H42</f>
        <v>-982</v>
      </c>
    </row>
    <row r="43" spans="3:9" ht="12.75">
      <c r="C43" s="18"/>
      <c r="E43" s="44"/>
      <c r="F43" s="18"/>
      <c r="G43" s="80"/>
      <c r="H43" s="18"/>
      <c r="I43" s="81"/>
    </row>
    <row r="44" spans="1:9" ht="13.5" thickBot="1">
      <c r="A44" s="38" t="s">
        <v>161</v>
      </c>
      <c r="C44" s="9">
        <f aca="true" t="shared" si="1" ref="C44:I44">SUM(C32:C43)</f>
        <v>68564</v>
      </c>
      <c r="D44" s="9">
        <f t="shared" si="1"/>
        <v>12582</v>
      </c>
      <c r="E44" s="9">
        <f t="shared" si="1"/>
        <v>-3220</v>
      </c>
      <c r="F44" s="9">
        <f t="shared" si="1"/>
        <v>89669</v>
      </c>
      <c r="G44" s="9">
        <f t="shared" si="1"/>
        <v>167595</v>
      </c>
      <c r="H44" s="17">
        <f t="shared" si="1"/>
        <v>0</v>
      </c>
      <c r="I44" s="9">
        <f t="shared" si="1"/>
        <v>167595</v>
      </c>
    </row>
    <row r="45" ht="13.5" thickTop="1"/>
    <row r="49" spans="1:4" ht="12.75">
      <c r="A49" s="1" t="s">
        <v>68</v>
      </c>
      <c r="C49" s="1"/>
      <c r="D49" s="1"/>
    </row>
    <row r="50" spans="1:9" ht="27.75" customHeight="1">
      <c r="A50" s="128" t="s">
        <v>214</v>
      </c>
      <c r="B50" s="128"/>
      <c r="C50" s="128"/>
      <c r="D50" s="128"/>
      <c r="E50" s="128"/>
      <c r="F50" s="128"/>
      <c r="G50" s="128"/>
      <c r="H50" s="128"/>
      <c r="I50" s="128"/>
    </row>
  </sheetData>
  <mergeCells count="5">
    <mergeCell ref="A50:I50"/>
    <mergeCell ref="C10:G10"/>
    <mergeCell ref="H10:H14"/>
    <mergeCell ref="I10:I14"/>
    <mergeCell ref="D11:E11"/>
  </mergeCells>
  <printOptions/>
  <pageMargins left="0.49" right="0.38" top="0.5" bottom="0.5" header="0.5" footer="0.5"/>
  <pageSetup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H40"/>
  <sheetViews>
    <sheetView workbookViewId="0" topLeftCell="A1">
      <selection activeCell="A1" sqref="A1"/>
    </sheetView>
  </sheetViews>
  <sheetFormatPr defaultColWidth="9.140625" defaultRowHeight="12.75"/>
  <cols>
    <col min="1" max="1" width="61.421875" style="1" bestFit="1" customWidth="1"/>
    <col min="2" max="2" width="3.57421875" style="1" customWidth="1"/>
    <col min="3" max="3" width="11.57421875" style="13" bestFit="1" customWidth="1"/>
    <col min="4" max="4" width="12.7109375" style="1" bestFit="1" customWidth="1"/>
    <col min="5" max="16384" width="9.140625" style="1" customWidth="1"/>
  </cols>
  <sheetData>
    <row r="1" ht="12.75"/>
    <row r="2" ht="12.75"/>
    <row r="3" ht="12.75"/>
    <row r="4" ht="12.75">
      <c r="A4" s="1" t="s">
        <v>67</v>
      </c>
    </row>
    <row r="5" ht="12.75">
      <c r="A5" s="13"/>
    </row>
    <row r="6" ht="12.75">
      <c r="A6" s="38" t="s">
        <v>78</v>
      </c>
    </row>
    <row r="7" ht="12.75">
      <c r="A7" s="1" t="s">
        <v>154</v>
      </c>
    </row>
    <row r="9" spans="3:4" ht="12.75">
      <c r="C9" s="14"/>
      <c r="D9" s="42"/>
    </row>
    <row r="10" spans="3:4" ht="12.75">
      <c r="C10" s="70" t="s">
        <v>155</v>
      </c>
      <c r="D10" s="70" t="s">
        <v>95</v>
      </c>
    </row>
    <row r="11" spans="3:4" ht="12.75">
      <c r="C11" s="68" t="s">
        <v>15</v>
      </c>
      <c r="D11" s="68" t="s">
        <v>15</v>
      </c>
    </row>
    <row r="12" spans="3:4" ht="12.75">
      <c r="C12" s="69" t="s">
        <v>146</v>
      </c>
      <c r="D12" s="69" t="s">
        <v>146</v>
      </c>
    </row>
    <row r="13" spans="3:4" ht="12.75">
      <c r="C13" s="12"/>
      <c r="D13" s="12"/>
    </row>
    <row r="14" spans="1:4" ht="12.75">
      <c r="A14" s="1" t="s">
        <v>238</v>
      </c>
      <c r="C14" s="13">
        <v>23356</v>
      </c>
      <c r="D14" s="13">
        <v>-17329</v>
      </c>
    </row>
    <row r="15" ht="12.75">
      <c r="D15" s="13"/>
    </row>
    <row r="16" spans="1:4" ht="12.75">
      <c r="A16" s="1" t="s">
        <v>210</v>
      </c>
      <c r="C16" s="13">
        <v>3437</v>
      </c>
      <c r="D16" s="13">
        <v>519</v>
      </c>
    </row>
    <row r="17" ht="12.75">
      <c r="D17" s="13"/>
    </row>
    <row r="18" spans="1:4" ht="12.75">
      <c r="A18" s="1" t="s">
        <v>211</v>
      </c>
      <c r="C18" s="13">
        <v>-11770</v>
      </c>
      <c r="D18" s="13">
        <v>13770</v>
      </c>
    </row>
    <row r="19" spans="3:4" ht="12.75">
      <c r="C19" s="15"/>
      <c r="D19" s="15"/>
    </row>
    <row r="20" spans="1:4" ht="12.75">
      <c r="A20" s="1" t="s">
        <v>212</v>
      </c>
      <c r="C20" s="13">
        <f>SUM(C14:C19)</f>
        <v>15023</v>
      </c>
      <c r="D20" s="13">
        <f>SUM(D14:D19)</f>
        <v>-3040</v>
      </c>
    </row>
    <row r="21" ht="12.75">
      <c r="D21" s="13"/>
    </row>
    <row r="22" spans="1:4" ht="12.75">
      <c r="A22" s="1" t="s">
        <v>80</v>
      </c>
      <c r="C22" s="13">
        <v>-478</v>
      </c>
      <c r="D22" s="13">
        <v>-115</v>
      </c>
    </row>
    <row r="23" ht="12.75">
      <c r="D23" s="13"/>
    </row>
    <row r="24" spans="1:4" ht="12.75">
      <c r="A24" s="1" t="s">
        <v>62</v>
      </c>
      <c r="C24" s="13">
        <v>28143</v>
      </c>
      <c r="D24" s="13">
        <v>7484</v>
      </c>
    </row>
    <row r="25" ht="12.75">
      <c r="D25" s="13"/>
    </row>
    <row r="26" spans="1:4" ht="13.5" thickBot="1">
      <c r="A26" s="1" t="s">
        <v>86</v>
      </c>
      <c r="C26" s="17">
        <f>SUM(C20:C24)</f>
        <v>42688</v>
      </c>
      <c r="D26" s="17">
        <f>SUM(D20:D24)</f>
        <v>4329</v>
      </c>
    </row>
    <row r="27" ht="13.5" thickTop="1"/>
    <row r="29" ht="12.75">
      <c r="A29" s="1" t="s">
        <v>64</v>
      </c>
    </row>
    <row r="31" spans="1:4" ht="12.75">
      <c r="A31" s="1" t="s">
        <v>87</v>
      </c>
      <c r="C31" s="13">
        <v>5601</v>
      </c>
      <c r="D31" s="13">
        <v>100</v>
      </c>
    </row>
    <row r="32" spans="1:4" ht="12.75">
      <c r="A32" s="1" t="s">
        <v>88</v>
      </c>
      <c r="C32" s="15">
        <v>37124</v>
      </c>
      <c r="D32" s="15">
        <v>4674</v>
      </c>
    </row>
    <row r="33" spans="3:4" ht="12.75">
      <c r="C33" s="18">
        <f>SUM(C31:C32)</f>
        <v>42725</v>
      </c>
      <c r="D33" s="18">
        <f>SUM(D31:D32)</f>
        <v>4774</v>
      </c>
    </row>
    <row r="34" spans="1:4" ht="12.75">
      <c r="A34" s="1" t="s">
        <v>55</v>
      </c>
      <c r="C34" s="18">
        <v>-37</v>
      </c>
      <c r="D34" s="18">
        <v>-445</v>
      </c>
    </row>
    <row r="35" spans="1:4" ht="13.5" thickBot="1">
      <c r="A35" s="1" t="s">
        <v>89</v>
      </c>
      <c r="C35" s="17">
        <f>SUM(C33:C34)</f>
        <v>42688</v>
      </c>
      <c r="D35" s="17">
        <f>SUM(D33:D34)</f>
        <v>4329</v>
      </c>
    </row>
    <row r="36" ht="13.5" thickTop="1">
      <c r="C36" s="18"/>
    </row>
    <row r="37" ht="12.75">
      <c r="C37" s="18"/>
    </row>
    <row r="38" ht="12.75">
      <c r="C38" s="18"/>
    </row>
    <row r="39" ht="12.75">
      <c r="A39" s="1" t="s">
        <v>68</v>
      </c>
    </row>
    <row r="40" spans="1:8" ht="38.25" customHeight="1">
      <c r="A40" s="137" t="s">
        <v>162</v>
      </c>
      <c r="B40" s="137"/>
      <c r="C40" s="137"/>
      <c r="D40" s="137"/>
      <c r="E40" s="35"/>
      <c r="F40" s="35"/>
      <c r="G40" s="35"/>
      <c r="H40" s="35"/>
    </row>
  </sheetData>
  <mergeCells count="1">
    <mergeCell ref="A40:D40"/>
  </mergeCells>
  <printOptions/>
  <pageMargins left="0.75" right="0.75" top="0.5" bottom="0.5"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267"/>
  <sheetViews>
    <sheetView zoomScale="88" zoomScaleNormal="88" workbookViewId="0" topLeftCell="A1">
      <selection activeCell="A1" sqref="A1"/>
    </sheetView>
  </sheetViews>
  <sheetFormatPr defaultColWidth="9.140625" defaultRowHeight="12.75"/>
  <cols>
    <col min="1" max="1" width="3.7109375" style="21" customWidth="1"/>
    <col min="2" max="2" width="60.28125" style="20" customWidth="1"/>
    <col min="3" max="3" width="16.421875" style="20" customWidth="1"/>
    <col min="4" max="4" width="16.8515625" style="20" customWidth="1"/>
    <col min="5" max="5" width="12.8515625" style="20" bestFit="1" customWidth="1"/>
    <col min="6" max="6" width="15.57421875" style="20" bestFit="1" customWidth="1"/>
    <col min="7" max="16384" width="9.140625" style="89" customWidth="1"/>
  </cols>
  <sheetData>
    <row r="1" ht="15.75">
      <c r="A1" s="19"/>
    </row>
    <row r="2" ht="15.75"/>
    <row r="3" ht="15.75"/>
    <row r="4" ht="15.75">
      <c r="A4" s="62" t="s">
        <v>67</v>
      </c>
    </row>
    <row r="5" ht="15.75">
      <c r="A5" s="90"/>
    </row>
    <row r="6" spans="1:5" ht="15.75">
      <c r="A6" s="19" t="s">
        <v>39</v>
      </c>
      <c r="D6" s="21"/>
      <c r="E6" s="22"/>
    </row>
    <row r="7" ht="15.75">
      <c r="A7" s="62" t="s">
        <v>163</v>
      </c>
    </row>
    <row r="9" spans="1:6" ht="15.75">
      <c r="A9" s="82">
        <v>1</v>
      </c>
      <c r="B9" s="22" t="s">
        <v>16</v>
      </c>
      <c r="C9" s="36"/>
      <c r="D9" s="36"/>
      <c r="E9" s="36"/>
      <c r="F9" s="24"/>
    </row>
    <row r="10" spans="1:6" ht="45.75" customHeight="1">
      <c r="A10" s="82"/>
      <c r="B10" s="138" t="s">
        <v>141</v>
      </c>
      <c r="C10" s="156"/>
      <c r="D10" s="156"/>
      <c r="E10" s="156"/>
      <c r="F10" s="24"/>
    </row>
    <row r="11" spans="1:6" ht="15.75">
      <c r="A11" s="82"/>
      <c r="B11" s="22"/>
      <c r="C11" s="36"/>
      <c r="D11" s="36"/>
      <c r="E11" s="36"/>
      <c r="F11" s="24"/>
    </row>
    <row r="12" spans="1:5" ht="61.5" customHeight="1">
      <c r="A12" s="82"/>
      <c r="B12" s="138" t="s">
        <v>164</v>
      </c>
      <c r="C12" s="138"/>
      <c r="D12" s="138"/>
      <c r="E12" s="138"/>
    </row>
    <row r="13" spans="1:5" ht="15.75">
      <c r="A13" s="82"/>
      <c r="B13" s="25"/>
      <c r="C13" s="25"/>
      <c r="D13" s="25"/>
      <c r="E13" s="25"/>
    </row>
    <row r="14" spans="1:5" ht="15.75">
      <c r="A14" s="82">
        <v>2</v>
      </c>
      <c r="B14" s="150" t="s">
        <v>227</v>
      </c>
      <c r="C14" s="151"/>
      <c r="D14" s="151"/>
      <c r="E14" s="151"/>
    </row>
    <row r="15" spans="1:5" ht="46.5" customHeight="1">
      <c r="A15" s="82"/>
      <c r="B15" s="138" t="s">
        <v>213</v>
      </c>
      <c r="C15" s="138"/>
      <c r="D15" s="138"/>
      <c r="E15" s="138"/>
    </row>
    <row r="16" spans="1:5" ht="15.75">
      <c r="A16" s="82"/>
      <c r="B16" s="25"/>
      <c r="C16" s="25"/>
      <c r="D16" s="25"/>
      <c r="E16" s="25"/>
    </row>
    <row r="17" spans="1:6" s="97" customFormat="1" ht="15.75">
      <c r="A17" s="93"/>
      <c r="B17" s="94" t="s">
        <v>165</v>
      </c>
      <c r="C17" s="95"/>
      <c r="D17" s="95"/>
      <c r="E17" s="95"/>
      <c r="F17" s="96"/>
    </row>
    <row r="18" spans="1:6" s="97" customFormat="1" ht="15.75">
      <c r="A18" s="93"/>
      <c r="B18" s="94" t="s">
        <v>166</v>
      </c>
      <c r="C18" s="95"/>
      <c r="D18" s="95"/>
      <c r="E18" s="95"/>
      <c r="F18" s="96"/>
    </row>
    <row r="19" spans="1:6" s="97" customFormat="1" ht="15.75">
      <c r="A19" s="93"/>
      <c r="B19" s="95"/>
      <c r="C19" s="95"/>
      <c r="D19" s="95"/>
      <c r="E19" s="95"/>
      <c r="F19" s="96"/>
    </row>
    <row r="20" spans="1:6" s="97" customFormat="1" ht="30.75" customHeight="1">
      <c r="A20" s="93"/>
      <c r="B20" s="139" t="s">
        <v>176</v>
      </c>
      <c r="C20" s="139"/>
      <c r="D20" s="139"/>
      <c r="E20" s="139"/>
      <c r="F20" s="96"/>
    </row>
    <row r="21" spans="1:6" s="97" customFormat="1" ht="15.75">
      <c r="A21" s="93"/>
      <c r="B21" s="98"/>
      <c r="C21" s="98"/>
      <c r="D21" s="98"/>
      <c r="E21" s="98"/>
      <c r="F21" s="96"/>
    </row>
    <row r="22" spans="1:6" s="97" customFormat="1" ht="15.75">
      <c r="A22" s="93"/>
      <c r="B22" s="126" t="s">
        <v>177</v>
      </c>
      <c r="C22" s="95"/>
      <c r="D22" s="95"/>
      <c r="E22" s="95"/>
      <c r="F22" s="96"/>
    </row>
    <row r="23" spans="1:6" s="97" customFormat="1" ht="123.75" customHeight="1">
      <c r="A23" s="93"/>
      <c r="B23" s="158" t="s">
        <v>228</v>
      </c>
      <c r="C23" s="158"/>
      <c r="D23" s="158"/>
      <c r="E23" s="158"/>
      <c r="F23" s="96"/>
    </row>
    <row r="24" spans="1:6" s="97" customFormat="1" ht="15.75">
      <c r="A24" s="93"/>
      <c r="B24" s="95"/>
      <c r="C24" s="95"/>
      <c r="D24" s="95"/>
      <c r="E24" s="95"/>
      <c r="F24" s="96"/>
    </row>
    <row r="25" spans="1:6" s="97" customFormat="1" ht="93" customHeight="1">
      <c r="A25" s="93"/>
      <c r="B25" s="139" t="s">
        <v>234</v>
      </c>
      <c r="C25" s="139"/>
      <c r="D25" s="139"/>
      <c r="E25" s="139"/>
      <c r="F25" s="96"/>
    </row>
    <row r="26" spans="1:6" s="97" customFormat="1" ht="15.75">
      <c r="A26" s="93"/>
      <c r="B26" s="95"/>
      <c r="C26" s="95"/>
      <c r="D26" s="95"/>
      <c r="E26" s="95"/>
      <c r="F26" s="96"/>
    </row>
    <row r="27" spans="1:6" s="97" customFormat="1" ht="15.75">
      <c r="A27" s="93" t="s">
        <v>190</v>
      </c>
      <c r="B27" s="95" t="s">
        <v>197</v>
      </c>
      <c r="C27" s="95"/>
      <c r="D27" s="95"/>
      <c r="E27" s="95"/>
      <c r="F27" s="96"/>
    </row>
    <row r="28" spans="1:6" s="97" customFormat="1" ht="15.75">
      <c r="A28" s="93"/>
      <c r="B28" s="95"/>
      <c r="C28" s="95"/>
      <c r="D28" s="99" t="s">
        <v>194</v>
      </c>
      <c r="F28" s="96"/>
    </row>
    <row r="29" spans="1:6" s="97" customFormat="1" ht="15.75">
      <c r="A29" s="93"/>
      <c r="D29" s="99" t="s">
        <v>195</v>
      </c>
      <c r="F29" s="96"/>
    </row>
    <row r="30" spans="1:6" s="97" customFormat="1" ht="15.75">
      <c r="A30" s="93"/>
      <c r="B30" s="95" t="s">
        <v>198</v>
      </c>
      <c r="C30" s="99"/>
      <c r="D30" s="99" t="s">
        <v>15</v>
      </c>
      <c r="F30" s="96"/>
    </row>
    <row r="31" spans="1:6" s="97" customFormat="1" ht="15.75">
      <c r="A31" s="93"/>
      <c r="B31" s="95"/>
      <c r="C31" s="95"/>
      <c r="D31" s="95"/>
      <c r="F31" s="96"/>
    </row>
    <row r="32" spans="1:6" s="97" customFormat="1" ht="15.75">
      <c r="A32" s="93"/>
      <c r="B32" s="95" t="s">
        <v>124</v>
      </c>
      <c r="C32" s="112"/>
      <c r="D32" s="101">
        <v>-4431</v>
      </c>
      <c r="F32" s="96"/>
    </row>
    <row r="33" spans="1:6" s="97" customFormat="1" ht="16.5" thickBot="1">
      <c r="A33" s="93"/>
      <c r="B33" s="95" t="s">
        <v>175</v>
      </c>
      <c r="C33" s="112"/>
      <c r="D33" s="102">
        <v>4431</v>
      </c>
      <c r="F33" s="96"/>
    </row>
    <row r="34" spans="1:6" s="97" customFormat="1" ht="16.5" thickTop="1">
      <c r="A34" s="93"/>
      <c r="B34" s="95"/>
      <c r="C34" s="95"/>
      <c r="D34" s="95"/>
      <c r="F34" s="96"/>
    </row>
    <row r="35" spans="1:6" s="97" customFormat="1" ht="15.75">
      <c r="A35" s="93"/>
      <c r="B35" s="95"/>
      <c r="C35" s="95"/>
      <c r="D35" s="95"/>
      <c r="F35" s="96"/>
    </row>
    <row r="36" spans="1:6" s="97" customFormat="1" ht="15.75">
      <c r="A36" s="93" t="s">
        <v>191</v>
      </c>
      <c r="B36" s="148" t="s">
        <v>192</v>
      </c>
      <c r="C36" s="148"/>
      <c r="D36" s="95"/>
      <c r="F36" s="96"/>
    </row>
    <row r="37" spans="1:6" s="97" customFormat="1" ht="15.75">
      <c r="A37" s="93"/>
      <c r="B37" s="95"/>
      <c r="C37" s="95"/>
      <c r="D37" s="99" t="s">
        <v>194</v>
      </c>
      <c r="F37" s="96"/>
    </row>
    <row r="38" spans="1:6" s="97" customFormat="1" ht="15.75">
      <c r="A38" s="93"/>
      <c r="C38" s="95"/>
      <c r="D38" s="99" t="s">
        <v>195</v>
      </c>
      <c r="F38" s="96"/>
    </row>
    <row r="39" spans="1:6" s="97" customFormat="1" ht="15.75">
      <c r="A39" s="93"/>
      <c r="B39" s="95" t="s">
        <v>198</v>
      </c>
      <c r="C39" s="95"/>
      <c r="D39" s="99" t="s">
        <v>15</v>
      </c>
      <c r="F39" s="96"/>
    </row>
    <row r="40" spans="1:6" s="97" customFormat="1" ht="15.75">
      <c r="A40" s="93"/>
      <c r="B40" s="95"/>
      <c r="C40" s="95"/>
      <c r="D40" s="99"/>
      <c r="F40" s="96"/>
    </row>
    <row r="41" spans="1:6" s="97" customFormat="1" ht="15.75">
      <c r="A41" s="93"/>
      <c r="B41" s="95" t="s">
        <v>193</v>
      </c>
      <c r="C41" s="95"/>
      <c r="D41" s="101">
        <v>16</v>
      </c>
      <c r="F41" s="96"/>
    </row>
    <row r="42" spans="1:6" s="97" customFormat="1" ht="16.5" thickBot="1">
      <c r="A42" s="93"/>
      <c r="B42" s="95" t="s">
        <v>104</v>
      </c>
      <c r="C42" s="95"/>
      <c r="D42" s="102">
        <v>-16</v>
      </c>
      <c r="F42" s="96"/>
    </row>
    <row r="43" spans="1:6" s="97" customFormat="1" ht="16.5" thickTop="1">
      <c r="A43" s="93"/>
      <c r="B43" s="95"/>
      <c r="C43" s="95"/>
      <c r="D43" s="95"/>
      <c r="F43" s="96"/>
    </row>
    <row r="44" spans="1:6" s="97" customFormat="1" ht="15.75">
      <c r="A44" s="93"/>
      <c r="B44" s="95"/>
      <c r="C44" s="95"/>
      <c r="D44" s="95"/>
      <c r="F44" s="96"/>
    </row>
    <row r="45" spans="1:6" s="97" customFormat="1" ht="15.75">
      <c r="A45" s="93" t="s">
        <v>196</v>
      </c>
      <c r="B45" s="139" t="s">
        <v>229</v>
      </c>
      <c r="C45" s="139"/>
      <c r="D45" s="139"/>
      <c r="E45" s="139"/>
      <c r="F45" s="96"/>
    </row>
    <row r="46" spans="1:6" s="97" customFormat="1" ht="15.75">
      <c r="A46" s="93"/>
      <c r="B46" s="95"/>
      <c r="C46" s="95"/>
      <c r="D46" s="95"/>
      <c r="E46" s="95"/>
      <c r="F46" s="96"/>
    </row>
    <row r="47" spans="1:6" s="97" customFormat="1" ht="15.75">
      <c r="A47" s="93"/>
      <c r="B47" s="159" t="s">
        <v>179</v>
      </c>
      <c r="C47" s="159"/>
      <c r="D47" s="159"/>
      <c r="E47" s="159"/>
      <c r="F47" s="96"/>
    </row>
    <row r="48" spans="1:6" s="97" customFormat="1" ht="15.75">
      <c r="A48" s="93"/>
      <c r="B48" s="95"/>
      <c r="C48" s="95"/>
      <c r="D48" s="95"/>
      <c r="E48" s="95"/>
      <c r="F48" s="96"/>
    </row>
    <row r="49" spans="1:6" s="97" customFormat="1" ht="15.75">
      <c r="A49" s="93"/>
      <c r="C49" s="99" t="s">
        <v>180</v>
      </c>
      <c r="D49" s="99" t="s">
        <v>181</v>
      </c>
      <c r="E49" s="99" t="s">
        <v>182</v>
      </c>
      <c r="F49" s="96"/>
    </row>
    <row r="50" spans="1:6" s="97" customFormat="1" ht="15.75">
      <c r="A50" s="93"/>
      <c r="B50" s="95" t="s">
        <v>198</v>
      </c>
      <c r="C50" s="99" t="s">
        <v>15</v>
      </c>
      <c r="D50" s="99" t="s">
        <v>15</v>
      </c>
      <c r="E50" s="99" t="s">
        <v>15</v>
      </c>
      <c r="F50" s="96"/>
    </row>
    <row r="51" spans="1:6" s="97" customFormat="1" ht="15.75">
      <c r="A51" s="93"/>
      <c r="B51" s="95"/>
      <c r="C51" s="95"/>
      <c r="D51" s="95"/>
      <c r="E51" s="95"/>
      <c r="F51" s="96"/>
    </row>
    <row r="52" spans="1:6" s="97" customFormat="1" ht="15.75">
      <c r="A52" s="93"/>
      <c r="B52" s="95" t="s">
        <v>183</v>
      </c>
      <c r="C52" s="95"/>
      <c r="D52" s="95"/>
      <c r="E52" s="95"/>
      <c r="F52" s="96"/>
    </row>
    <row r="53" spans="1:6" s="97" customFormat="1" ht="15.75">
      <c r="A53" s="93"/>
      <c r="B53" s="95" t="s">
        <v>124</v>
      </c>
      <c r="C53" s="101">
        <v>69379</v>
      </c>
      <c r="D53" s="101">
        <v>-4445</v>
      </c>
      <c r="E53" s="101">
        <f>SUM(C53:D53)</f>
        <v>64934</v>
      </c>
      <c r="F53" s="96"/>
    </row>
    <row r="54" spans="1:6" s="97" customFormat="1" ht="16.5" thickBot="1">
      <c r="A54" s="93"/>
      <c r="B54" s="95" t="s">
        <v>175</v>
      </c>
      <c r="C54" s="102">
        <v>0</v>
      </c>
      <c r="D54" s="102">
        <v>4445</v>
      </c>
      <c r="E54" s="102">
        <f>SUM(C54:D54)</f>
        <v>4445</v>
      </c>
      <c r="F54" s="96"/>
    </row>
    <row r="55" spans="1:6" s="97" customFormat="1" ht="16.5" thickTop="1">
      <c r="A55" s="93"/>
      <c r="B55" s="98"/>
      <c r="C55" s="98"/>
      <c r="D55" s="98"/>
      <c r="E55" s="98"/>
      <c r="F55" s="96"/>
    </row>
    <row r="56" spans="1:6" s="97" customFormat="1" ht="15.75">
      <c r="A56" s="93"/>
      <c r="B56" s="98"/>
      <c r="C56" s="98"/>
      <c r="D56" s="98"/>
      <c r="E56" s="98"/>
      <c r="F56" s="96"/>
    </row>
    <row r="57" spans="1:5" ht="15.75">
      <c r="A57" s="82">
        <v>3</v>
      </c>
      <c r="B57" s="157" t="s">
        <v>142</v>
      </c>
      <c r="C57" s="157"/>
      <c r="D57" s="157"/>
      <c r="E57" s="157"/>
    </row>
    <row r="58" spans="1:5" ht="32.25" customHeight="1">
      <c r="A58" s="82"/>
      <c r="B58" s="140" t="s">
        <v>167</v>
      </c>
      <c r="C58" s="140"/>
      <c r="D58" s="140"/>
      <c r="E58" s="140"/>
    </row>
    <row r="59" spans="1:5" ht="15.75">
      <c r="A59" s="82"/>
      <c r="B59" s="25"/>
      <c r="C59" s="25"/>
      <c r="D59" s="25"/>
      <c r="E59" s="25"/>
    </row>
    <row r="60" spans="1:5" ht="15.75">
      <c r="A60" s="82"/>
      <c r="B60" s="25"/>
      <c r="C60" s="25"/>
      <c r="D60" s="25"/>
      <c r="E60" s="25"/>
    </row>
    <row r="61" spans="1:5" ht="15.75">
      <c r="A61" s="82">
        <v>4</v>
      </c>
      <c r="B61" s="26" t="s">
        <v>17</v>
      </c>
      <c r="C61" s="25"/>
      <c r="D61" s="25"/>
      <c r="E61" s="25"/>
    </row>
    <row r="62" spans="1:5" ht="30.75" customHeight="1">
      <c r="A62" s="82"/>
      <c r="B62" s="154" t="s">
        <v>184</v>
      </c>
      <c r="C62" s="154"/>
      <c r="D62" s="154"/>
      <c r="E62" s="154"/>
    </row>
    <row r="63" spans="1:5" ht="15.75">
      <c r="A63" s="82"/>
      <c r="B63" s="25"/>
      <c r="C63" s="25"/>
      <c r="D63" s="25"/>
      <c r="E63" s="25"/>
    </row>
    <row r="64" spans="1:5" ht="15.75">
      <c r="A64" s="82"/>
      <c r="B64" s="25"/>
      <c r="C64" s="25"/>
      <c r="D64" s="25"/>
      <c r="E64" s="25"/>
    </row>
    <row r="65" spans="1:5" ht="15.75">
      <c r="A65" s="82">
        <v>5</v>
      </c>
      <c r="B65" s="26" t="s">
        <v>74</v>
      </c>
      <c r="C65" s="25"/>
      <c r="D65" s="25"/>
      <c r="E65" s="25"/>
    </row>
    <row r="66" spans="1:5" ht="29.25" customHeight="1">
      <c r="A66" s="82"/>
      <c r="B66" s="152" t="s">
        <v>148</v>
      </c>
      <c r="C66" s="152"/>
      <c r="D66" s="152"/>
      <c r="E66" s="152"/>
    </row>
    <row r="67" spans="1:5" ht="15.75">
      <c r="A67" s="82"/>
      <c r="B67" s="25"/>
      <c r="C67" s="25"/>
      <c r="D67" s="25"/>
      <c r="E67" s="25"/>
    </row>
    <row r="68" spans="1:5" ht="15.75">
      <c r="A68" s="82"/>
      <c r="B68" s="25"/>
      <c r="C68" s="25"/>
      <c r="D68" s="25"/>
      <c r="E68" s="25"/>
    </row>
    <row r="69" spans="1:5" ht="15.75">
      <c r="A69" s="82">
        <v>6</v>
      </c>
      <c r="B69" s="22" t="s">
        <v>18</v>
      </c>
      <c r="C69" s="25"/>
      <c r="D69" s="25"/>
      <c r="E69" s="25"/>
    </row>
    <row r="70" spans="1:5" ht="15.75">
      <c r="A70" s="82"/>
      <c r="B70" s="143" t="s">
        <v>215</v>
      </c>
      <c r="C70" s="143"/>
      <c r="D70" s="143"/>
      <c r="E70" s="143"/>
    </row>
    <row r="71" spans="1:5" ht="15.75">
      <c r="A71" s="82"/>
      <c r="B71" s="25"/>
      <c r="C71" s="25"/>
      <c r="D71" s="25"/>
      <c r="E71" s="25"/>
    </row>
    <row r="72" spans="1:5" ht="15.75">
      <c r="A72" s="82"/>
      <c r="B72" s="25"/>
      <c r="C72" s="25"/>
      <c r="D72" s="25"/>
      <c r="E72" s="25"/>
    </row>
    <row r="73" spans="1:5" ht="15.75">
      <c r="A73" s="82">
        <v>7</v>
      </c>
      <c r="B73" s="26" t="s">
        <v>19</v>
      </c>
      <c r="C73" s="25"/>
      <c r="D73" s="25"/>
      <c r="E73" s="25"/>
    </row>
    <row r="74" spans="1:5" ht="31.5" customHeight="1">
      <c r="A74" s="82"/>
      <c r="B74" s="143" t="s">
        <v>168</v>
      </c>
      <c r="C74" s="143"/>
      <c r="D74" s="143"/>
      <c r="E74" s="143"/>
    </row>
    <row r="75" spans="1:5" ht="15.75">
      <c r="A75" s="82"/>
      <c r="B75" s="25"/>
      <c r="C75" s="25"/>
      <c r="D75" s="25"/>
      <c r="E75" s="25"/>
    </row>
    <row r="76" spans="1:5" ht="47.25" customHeight="1">
      <c r="A76" s="82"/>
      <c r="B76" s="143" t="s">
        <v>3</v>
      </c>
      <c r="C76" s="143"/>
      <c r="D76" s="143"/>
      <c r="E76" s="143"/>
    </row>
    <row r="77" spans="1:5" ht="16.5" customHeight="1">
      <c r="A77" s="82"/>
      <c r="B77" s="67"/>
      <c r="C77" s="67"/>
      <c r="D77" s="67"/>
      <c r="E77" s="67"/>
    </row>
    <row r="78" spans="1:5" ht="31.5" customHeight="1">
      <c r="A78" s="82"/>
      <c r="B78" s="143" t="s">
        <v>230</v>
      </c>
      <c r="C78" s="143"/>
      <c r="D78" s="143"/>
      <c r="E78" s="143"/>
    </row>
    <row r="79" spans="1:5" ht="15.75" customHeight="1">
      <c r="A79" s="82"/>
      <c r="B79" s="36"/>
      <c r="C79" s="36"/>
      <c r="D79" s="36"/>
      <c r="E79" s="36"/>
    </row>
    <row r="80" spans="1:5" ht="30.75" customHeight="1">
      <c r="A80" s="82"/>
      <c r="B80" s="149" t="s">
        <v>169</v>
      </c>
      <c r="C80" s="149"/>
      <c r="D80" s="149"/>
      <c r="E80" s="149"/>
    </row>
    <row r="81" spans="1:5" ht="15.75">
      <c r="A81" s="82"/>
      <c r="B81" s="24"/>
      <c r="C81" s="24"/>
      <c r="D81" s="24"/>
      <c r="E81" s="24"/>
    </row>
    <row r="82" spans="1:5" ht="15.75">
      <c r="A82" s="82"/>
      <c r="B82" s="65"/>
      <c r="C82" s="65"/>
      <c r="D82" s="75" t="s">
        <v>82</v>
      </c>
      <c r="E82" s="65"/>
    </row>
    <row r="83" spans="1:5" ht="15.75">
      <c r="A83" s="82"/>
      <c r="B83" s="65"/>
      <c r="C83" s="65"/>
      <c r="D83" s="75" t="s">
        <v>83</v>
      </c>
      <c r="E83" s="65"/>
    </row>
    <row r="84" spans="1:5" ht="15.75">
      <c r="A84" s="82"/>
      <c r="B84" s="65"/>
      <c r="C84" s="65"/>
      <c r="D84" s="89"/>
      <c r="E84" s="65"/>
    </row>
    <row r="85" spans="1:5" ht="15.75">
      <c r="A85" s="82"/>
      <c r="B85" s="67" t="s">
        <v>4</v>
      </c>
      <c r="C85" s="67"/>
      <c r="D85" s="76">
        <v>30482</v>
      </c>
      <c r="E85" s="67"/>
    </row>
    <row r="86" spans="1:5" ht="15.75">
      <c r="A86" s="82"/>
      <c r="B86" s="67" t="s">
        <v>2</v>
      </c>
      <c r="C86" s="67"/>
      <c r="D86" s="113">
        <v>-1385</v>
      </c>
      <c r="E86" s="67"/>
    </row>
    <row r="87" spans="1:5" ht="15.75">
      <c r="A87" s="82"/>
      <c r="B87" s="67" t="s">
        <v>81</v>
      </c>
      <c r="C87" s="67"/>
      <c r="D87" s="76">
        <v>-8821</v>
      </c>
      <c r="E87" s="67"/>
    </row>
    <row r="88" spans="1:5" ht="16.5" thickBot="1">
      <c r="A88" s="82"/>
      <c r="B88" s="67" t="s">
        <v>199</v>
      </c>
      <c r="C88" s="67"/>
      <c r="D88" s="77">
        <f>SUM(D85:D87)</f>
        <v>20276</v>
      </c>
      <c r="E88" s="67"/>
    </row>
    <row r="89" spans="1:5" ht="16.5" thickTop="1">
      <c r="A89" s="82"/>
      <c r="B89" s="25"/>
      <c r="C89" s="25"/>
      <c r="D89" s="25"/>
      <c r="E89" s="25"/>
    </row>
    <row r="90" spans="1:5" ht="15.75">
      <c r="A90" s="82"/>
      <c r="B90" s="25"/>
      <c r="C90" s="25"/>
      <c r="D90" s="25"/>
      <c r="E90" s="25"/>
    </row>
    <row r="91" spans="1:5" ht="15.75">
      <c r="A91" s="82">
        <v>8</v>
      </c>
      <c r="B91" s="26" t="s">
        <v>20</v>
      </c>
      <c r="C91" s="25"/>
      <c r="D91" s="25"/>
      <c r="E91" s="25"/>
    </row>
    <row r="92" spans="1:5" ht="15.75">
      <c r="A92" s="82"/>
      <c r="B92" s="153" t="s">
        <v>149</v>
      </c>
      <c r="C92" s="153"/>
      <c r="D92" s="153"/>
      <c r="E92" s="153"/>
    </row>
    <row r="93" spans="1:5" ht="15.75">
      <c r="A93" s="82"/>
      <c r="B93" s="55"/>
      <c r="C93" s="55"/>
      <c r="D93" s="55"/>
      <c r="E93" s="55"/>
    </row>
    <row r="94" spans="1:5" ht="15.75">
      <c r="A94" s="82"/>
      <c r="B94" s="55"/>
      <c r="C94" s="55"/>
      <c r="D94" s="55"/>
      <c r="E94" s="55"/>
    </row>
    <row r="95" spans="1:2" ht="15.75">
      <c r="A95" s="82">
        <v>9</v>
      </c>
      <c r="B95" s="22" t="s">
        <v>21</v>
      </c>
    </row>
    <row r="96" spans="1:2" ht="15.75">
      <c r="A96" s="82"/>
      <c r="B96" s="22"/>
    </row>
    <row r="97" spans="1:4" ht="15.75">
      <c r="A97" s="82"/>
      <c r="B97" s="22"/>
      <c r="C97" s="30" t="s">
        <v>59</v>
      </c>
      <c r="D97" s="30" t="s">
        <v>60</v>
      </c>
    </row>
    <row r="98" spans="1:4" ht="31.5">
      <c r="A98" s="82"/>
      <c r="B98" s="22"/>
      <c r="C98" s="30" t="s">
        <v>159</v>
      </c>
      <c r="D98" s="30" t="s">
        <v>159</v>
      </c>
    </row>
    <row r="99" spans="1:4" ht="15.75">
      <c r="A99" s="82"/>
      <c r="C99" s="30" t="s">
        <v>15</v>
      </c>
      <c r="D99" s="30" t="s">
        <v>15</v>
      </c>
    </row>
    <row r="100" spans="1:3" ht="15.75">
      <c r="A100" s="82"/>
      <c r="B100" s="58" t="s">
        <v>31</v>
      </c>
      <c r="C100" s="27"/>
    </row>
    <row r="101" spans="1:5" ht="15.75">
      <c r="A101" s="82"/>
      <c r="B101" s="20" t="s">
        <v>206</v>
      </c>
      <c r="C101" s="120">
        <v>65815</v>
      </c>
      <c r="D101" s="120">
        <v>65815</v>
      </c>
      <c r="E101" s="27"/>
    </row>
    <row r="102" spans="1:5" ht="15.75">
      <c r="A102" s="82"/>
      <c r="B102" s="20" t="s">
        <v>50</v>
      </c>
      <c r="C102" s="121">
        <v>5297</v>
      </c>
      <c r="D102" s="121">
        <v>5297</v>
      </c>
      <c r="E102" s="27"/>
    </row>
    <row r="103" spans="1:5" ht="15.75">
      <c r="A103" s="82"/>
      <c r="C103" s="120">
        <f>SUM(C101:C102)</f>
        <v>71112</v>
      </c>
      <c r="D103" s="120">
        <f>SUM(D101:D102)</f>
        <v>71112</v>
      </c>
      <c r="E103" s="27"/>
    </row>
    <row r="104" spans="1:5" ht="15.75">
      <c r="A104" s="82"/>
      <c r="B104" s="20" t="s">
        <v>40</v>
      </c>
      <c r="C104" s="120"/>
      <c r="D104" s="120"/>
      <c r="E104" s="27"/>
    </row>
    <row r="105" spans="1:5" ht="15.75">
      <c r="A105" s="82"/>
      <c r="B105" s="74" t="s">
        <v>207</v>
      </c>
      <c r="C105" s="120">
        <v>-2592</v>
      </c>
      <c r="D105" s="120">
        <v>-2592</v>
      </c>
      <c r="E105" s="27"/>
    </row>
    <row r="106" spans="1:5" ht="15.75">
      <c r="A106" s="82"/>
      <c r="B106" s="74" t="s">
        <v>79</v>
      </c>
      <c r="C106" s="120">
        <v>-110</v>
      </c>
      <c r="D106" s="120">
        <v>-110</v>
      </c>
      <c r="E106" s="27"/>
    </row>
    <row r="107" spans="1:5" ht="16.5" thickBot="1">
      <c r="A107" s="82"/>
      <c r="C107" s="122">
        <f>SUM(C103:C106)</f>
        <v>68410</v>
      </c>
      <c r="D107" s="122">
        <f>SUM(D103:D106)</f>
        <v>68410</v>
      </c>
      <c r="E107" s="27"/>
    </row>
    <row r="108" spans="1:5" ht="16.5" thickTop="1">
      <c r="A108" s="82"/>
      <c r="C108" s="123"/>
      <c r="D108" s="123"/>
      <c r="E108" s="27"/>
    </row>
    <row r="109" spans="1:5" ht="15.75">
      <c r="A109" s="82"/>
      <c r="B109" s="58" t="s">
        <v>32</v>
      </c>
      <c r="C109" s="120"/>
      <c r="D109" s="120"/>
      <c r="E109" s="27"/>
    </row>
    <row r="110" spans="1:5" ht="15.75">
      <c r="A110" s="82"/>
      <c r="B110" s="20" t="s">
        <v>206</v>
      </c>
      <c r="C110" s="120">
        <v>16097</v>
      </c>
      <c r="D110" s="120">
        <v>16097</v>
      </c>
      <c r="E110" s="27"/>
    </row>
    <row r="111" spans="1:5" ht="15.75">
      <c r="A111" s="82"/>
      <c r="B111" s="20" t="s">
        <v>50</v>
      </c>
      <c r="C111" s="121">
        <v>1175</v>
      </c>
      <c r="D111" s="121">
        <v>1175</v>
      </c>
      <c r="E111" s="27"/>
    </row>
    <row r="112" spans="1:5" ht="15.75">
      <c r="A112" s="82"/>
      <c r="C112" s="120">
        <f>SUM(C110:C111)</f>
        <v>17272</v>
      </c>
      <c r="D112" s="120">
        <f>SUM(D110:D111)</f>
        <v>17272</v>
      </c>
      <c r="E112" s="27"/>
    </row>
    <row r="113" spans="1:5" ht="15.75">
      <c r="A113" s="82"/>
      <c r="B113" s="20" t="s">
        <v>40</v>
      </c>
      <c r="C113" s="120"/>
      <c r="D113" s="120"/>
      <c r="E113" s="27"/>
    </row>
    <row r="114" spans="1:5" ht="15.75">
      <c r="A114" s="82"/>
      <c r="B114" s="74" t="s">
        <v>207</v>
      </c>
      <c r="C114" s="120">
        <v>-411</v>
      </c>
      <c r="D114" s="120">
        <v>-411</v>
      </c>
      <c r="E114" s="27"/>
    </row>
    <row r="115" spans="1:5" ht="15.75">
      <c r="A115" s="82"/>
      <c r="B115" s="74" t="s">
        <v>79</v>
      </c>
      <c r="C115" s="120">
        <v>119</v>
      </c>
      <c r="D115" s="120">
        <v>119</v>
      </c>
      <c r="E115" s="27"/>
    </row>
    <row r="116" spans="1:5" ht="16.5" thickBot="1">
      <c r="A116" s="82"/>
      <c r="C116" s="122">
        <f>SUM(C112:C115)</f>
        <v>16980</v>
      </c>
      <c r="D116" s="122">
        <f>SUM(D112:D115)</f>
        <v>16980</v>
      </c>
      <c r="E116" s="27"/>
    </row>
    <row r="117" spans="1:5" ht="16.5" thickTop="1">
      <c r="A117" s="82"/>
      <c r="C117" s="32"/>
      <c r="D117" s="32"/>
      <c r="E117" s="27"/>
    </row>
    <row r="118" spans="1:5" ht="15.75">
      <c r="A118" s="82">
        <v>10</v>
      </c>
      <c r="B118" s="28" t="s">
        <v>75</v>
      </c>
      <c r="C118" s="23"/>
      <c r="D118" s="23"/>
      <c r="E118" s="23"/>
    </row>
    <row r="119" spans="1:5" ht="30.75" customHeight="1">
      <c r="A119" s="82"/>
      <c r="B119" s="154" t="s">
        <v>170</v>
      </c>
      <c r="C119" s="154"/>
      <c r="D119" s="154"/>
      <c r="E119" s="154"/>
    </row>
    <row r="120" spans="1:5" ht="15.75">
      <c r="A120" s="82"/>
      <c r="B120" s="25"/>
      <c r="C120" s="25"/>
      <c r="D120" s="25"/>
      <c r="E120" s="25"/>
    </row>
    <row r="121" spans="1:5" ht="15.75">
      <c r="A121" s="82"/>
      <c r="B121" s="25"/>
      <c r="C121" s="25"/>
      <c r="D121" s="25"/>
      <c r="E121" s="25"/>
    </row>
    <row r="122" spans="1:6" s="97" customFormat="1" ht="15.75">
      <c r="A122" s="93">
        <v>11</v>
      </c>
      <c r="B122" s="100" t="s">
        <v>22</v>
      </c>
      <c r="C122" s="95"/>
      <c r="D122" s="95"/>
      <c r="E122" s="95"/>
      <c r="F122" s="96"/>
    </row>
    <row r="123" spans="1:6" s="97" customFormat="1" ht="31.5" customHeight="1">
      <c r="A123" s="93" t="s">
        <v>190</v>
      </c>
      <c r="B123" s="139" t="s">
        <v>231</v>
      </c>
      <c r="C123" s="139"/>
      <c r="D123" s="139"/>
      <c r="E123" s="139"/>
      <c r="F123" s="96"/>
    </row>
    <row r="124" spans="1:6" s="97" customFormat="1" ht="15" customHeight="1">
      <c r="A124" s="93"/>
      <c r="B124" s="105"/>
      <c r="C124" s="105"/>
      <c r="D124" s="105"/>
      <c r="E124" s="105"/>
      <c r="F124" s="96"/>
    </row>
    <row r="125" spans="1:6" s="97" customFormat="1" ht="108" customHeight="1">
      <c r="A125" s="93" t="s">
        <v>191</v>
      </c>
      <c r="B125" s="139" t="s">
        <v>241</v>
      </c>
      <c r="C125" s="139"/>
      <c r="D125" s="139"/>
      <c r="E125" s="139"/>
      <c r="F125" s="96"/>
    </row>
    <row r="126" spans="1:6" s="97" customFormat="1" ht="15" customHeight="1">
      <c r="A126" s="93"/>
      <c r="B126" s="105"/>
      <c r="C126" s="105"/>
      <c r="D126" s="105"/>
      <c r="E126" s="105"/>
      <c r="F126" s="96"/>
    </row>
    <row r="127" spans="1:6" s="97" customFormat="1" ht="15.75">
      <c r="A127" s="93">
        <v>12</v>
      </c>
      <c r="B127" s="100" t="s">
        <v>23</v>
      </c>
      <c r="C127" s="95"/>
      <c r="D127" s="95"/>
      <c r="E127" s="95"/>
      <c r="F127" s="96"/>
    </row>
    <row r="128" spans="1:6" s="97" customFormat="1" ht="15.75">
      <c r="A128" s="93"/>
      <c r="B128" s="159" t="s">
        <v>48</v>
      </c>
      <c r="C128" s="159"/>
      <c r="D128" s="159"/>
      <c r="E128" s="159"/>
      <c r="F128" s="96"/>
    </row>
    <row r="129" spans="1:5" ht="15.75">
      <c r="A129" s="82"/>
      <c r="B129" s="25"/>
      <c r="C129" s="25"/>
      <c r="D129" s="25"/>
      <c r="E129" s="25"/>
    </row>
    <row r="130" spans="1:5" ht="15.75">
      <c r="A130" s="82"/>
      <c r="B130" s="25"/>
      <c r="C130" s="25"/>
      <c r="D130" s="25"/>
      <c r="E130" s="25"/>
    </row>
    <row r="131" spans="1:5" ht="15.75">
      <c r="A131" s="82">
        <v>13</v>
      </c>
      <c r="B131" s="26" t="s">
        <v>51</v>
      </c>
      <c r="C131" s="25"/>
      <c r="D131" s="25"/>
      <c r="E131" s="25"/>
    </row>
    <row r="132" spans="1:5" ht="15.75">
      <c r="A132" s="82"/>
      <c r="B132" s="26"/>
      <c r="C132" s="25"/>
      <c r="D132" s="25"/>
      <c r="E132" s="25"/>
    </row>
    <row r="133" spans="1:5" ht="15.75">
      <c r="A133" s="82"/>
      <c r="B133" s="25"/>
      <c r="C133" s="25"/>
      <c r="D133" s="30" t="s">
        <v>15</v>
      </c>
      <c r="E133" s="25"/>
    </row>
    <row r="134" spans="1:5" ht="15.75">
      <c r="A134" s="82"/>
      <c r="B134" s="25" t="s">
        <v>145</v>
      </c>
      <c r="C134" s="25"/>
      <c r="D134" s="30"/>
      <c r="E134" s="25"/>
    </row>
    <row r="135" spans="1:5" ht="16.5" thickBot="1">
      <c r="A135" s="82"/>
      <c r="B135" s="25" t="s">
        <v>144</v>
      </c>
      <c r="C135" s="25"/>
      <c r="D135" s="108">
        <v>118691</v>
      </c>
      <c r="E135" s="25"/>
    </row>
    <row r="136" spans="1:5" ht="16.5" thickTop="1">
      <c r="A136" s="82"/>
      <c r="B136" s="25"/>
      <c r="C136" s="25"/>
      <c r="D136" s="72"/>
      <c r="E136" s="25"/>
    </row>
    <row r="137" spans="1:5" ht="30.75" customHeight="1">
      <c r="A137" s="82"/>
      <c r="B137" s="139" t="s">
        <v>205</v>
      </c>
      <c r="C137" s="139"/>
      <c r="D137" s="139"/>
      <c r="E137" s="139"/>
    </row>
    <row r="138" spans="1:5" ht="15.75">
      <c r="A138" s="82"/>
      <c r="B138" s="25"/>
      <c r="C138" s="25"/>
      <c r="D138" s="25"/>
      <c r="E138" s="25"/>
    </row>
    <row r="139" spans="1:5" ht="15.75">
      <c r="A139" s="82"/>
      <c r="B139" s="25"/>
      <c r="C139" s="25"/>
      <c r="D139" s="25"/>
      <c r="E139" s="25"/>
    </row>
    <row r="140" spans="1:5" ht="15.75">
      <c r="A140" s="82">
        <v>14</v>
      </c>
      <c r="B140" s="26" t="s">
        <v>33</v>
      </c>
      <c r="C140" s="25"/>
      <c r="D140" s="25"/>
      <c r="E140" s="25"/>
    </row>
    <row r="141" spans="1:5" ht="15.75">
      <c r="A141" s="82"/>
      <c r="B141" s="152" t="s">
        <v>65</v>
      </c>
      <c r="C141" s="152"/>
      <c r="D141" s="152"/>
      <c r="E141" s="152"/>
    </row>
    <row r="142" spans="1:5" ht="15.75">
      <c r="A142" s="82"/>
      <c r="B142" s="25"/>
      <c r="C142" s="25"/>
      <c r="D142" s="25"/>
      <c r="E142" s="25"/>
    </row>
    <row r="143" spans="1:5" ht="15.75">
      <c r="A143" s="82"/>
      <c r="B143" s="25"/>
      <c r="C143" s="25"/>
      <c r="D143" s="25"/>
      <c r="E143" s="25"/>
    </row>
    <row r="144" spans="1:5" ht="15.75">
      <c r="A144" s="82">
        <v>15</v>
      </c>
      <c r="B144" s="26" t="s">
        <v>218</v>
      </c>
      <c r="C144" s="25"/>
      <c r="D144" s="25"/>
      <c r="E144" s="25"/>
    </row>
    <row r="145" spans="1:5" ht="15.75">
      <c r="A145" s="82"/>
      <c r="B145" s="25"/>
      <c r="C145" s="25"/>
      <c r="D145" s="25"/>
      <c r="E145" s="25"/>
    </row>
    <row r="146" spans="1:5" ht="15.75">
      <c r="A146" s="82"/>
      <c r="B146" s="25"/>
      <c r="C146" s="29" t="s">
        <v>59</v>
      </c>
      <c r="D146" s="30" t="s">
        <v>60</v>
      </c>
      <c r="E146" s="25"/>
    </row>
    <row r="147" spans="1:5" ht="31.5">
      <c r="A147" s="82"/>
      <c r="B147" s="25"/>
      <c r="C147" s="30" t="s">
        <v>159</v>
      </c>
      <c r="D147" s="30" t="s">
        <v>159</v>
      </c>
      <c r="E147" s="25"/>
    </row>
    <row r="148" spans="1:5" ht="15.75">
      <c r="A148" s="82"/>
      <c r="B148" s="25"/>
      <c r="C148" s="30" t="s">
        <v>15</v>
      </c>
      <c r="D148" s="30" t="s">
        <v>15</v>
      </c>
      <c r="E148" s="25"/>
    </row>
    <row r="149" spans="1:5" ht="31.5">
      <c r="A149" s="82"/>
      <c r="B149" s="119" t="s">
        <v>219</v>
      </c>
      <c r="C149" s="30"/>
      <c r="D149" s="30"/>
      <c r="E149" s="25"/>
    </row>
    <row r="150" spans="1:5" ht="15.75">
      <c r="A150" s="82"/>
      <c r="B150" s="25" t="s">
        <v>221</v>
      </c>
      <c r="C150" s="30"/>
      <c r="D150" s="30"/>
      <c r="E150" s="25"/>
    </row>
    <row r="151" spans="1:5" ht="15.75">
      <c r="A151" s="82"/>
      <c r="B151" s="25" t="s">
        <v>235</v>
      </c>
      <c r="C151" s="118">
        <v>5</v>
      </c>
      <c r="D151" s="118">
        <v>5</v>
      </c>
      <c r="E151" s="25"/>
    </row>
    <row r="152" spans="1:5" ht="15.75">
      <c r="A152" s="82"/>
      <c r="B152" s="25"/>
      <c r="C152" s="118"/>
      <c r="D152" s="118"/>
      <c r="E152" s="25"/>
    </row>
    <row r="153" spans="1:5" ht="31.5">
      <c r="A153" s="82"/>
      <c r="B153" s="119" t="s">
        <v>220</v>
      </c>
      <c r="C153" s="118"/>
      <c r="D153" s="118"/>
      <c r="E153" s="25"/>
    </row>
    <row r="154" spans="1:5" ht="15.75">
      <c r="A154" s="82"/>
      <c r="B154" s="25" t="s">
        <v>222</v>
      </c>
      <c r="C154" s="118"/>
      <c r="D154" s="118"/>
      <c r="E154" s="25"/>
    </row>
    <row r="155" spans="1:5" ht="15.75">
      <c r="A155" s="82"/>
      <c r="B155" s="25" t="s">
        <v>223</v>
      </c>
      <c r="C155" s="118">
        <v>17</v>
      </c>
      <c r="D155" s="118">
        <v>17</v>
      </c>
      <c r="E155" s="25"/>
    </row>
    <row r="156" spans="1:5" ht="15.75">
      <c r="A156" s="82"/>
      <c r="B156" s="25" t="s">
        <v>224</v>
      </c>
      <c r="C156" s="118">
        <v>904</v>
      </c>
      <c r="D156" s="118">
        <v>904</v>
      </c>
      <c r="E156" s="25"/>
    </row>
    <row r="157" spans="1:5" ht="15.75">
      <c r="A157" s="82"/>
      <c r="B157" s="25"/>
      <c r="C157" s="25"/>
      <c r="D157" s="25"/>
      <c r="E157" s="25"/>
    </row>
    <row r="158" spans="1:5" ht="31.5" customHeight="1">
      <c r="A158" s="82"/>
      <c r="B158" s="143" t="s">
        <v>232</v>
      </c>
      <c r="C158" s="143"/>
      <c r="D158" s="143"/>
      <c r="E158" s="143"/>
    </row>
    <row r="159" spans="1:5" ht="15.75">
      <c r="A159" s="82"/>
      <c r="B159" s="25"/>
      <c r="C159" s="25"/>
      <c r="D159" s="25"/>
      <c r="E159" s="25"/>
    </row>
    <row r="160" spans="1:5" ht="15.75">
      <c r="A160" s="82"/>
      <c r="B160" s="25"/>
      <c r="C160" s="25"/>
      <c r="D160" s="25"/>
      <c r="E160" s="25"/>
    </row>
    <row r="161" spans="1:5" ht="15.75">
      <c r="A161" s="82">
        <v>16</v>
      </c>
      <c r="B161" s="28" t="s">
        <v>25</v>
      </c>
      <c r="C161" s="23"/>
      <c r="D161" s="23"/>
      <c r="E161" s="23"/>
    </row>
    <row r="162" spans="1:5" ht="15.75">
      <c r="A162" s="82"/>
      <c r="B162" s="28"/>
      <c r="C162" s="23"/>
      <c r="D162" s="23"/>
      <c r="E162" s="23"/>
    </row>
    <row r="163" spans="1:6" ht="62.25" customHeight="1">
      <c r="A163" s="82"/>
      <c r="B163" s="139" t="s">
        <v>242</v>
      </c>
      <c r="C163" s="139"/>
      <c r="D163" s="139"/>
      <c r="E163" s="139"/>
      <c r="F163" s="107"/>
    </row>
    <row r="164" spans="1:6" ht="15.75">
      <c r="A164" s="82"/>
      <c r="B164" s="105"/>
      <c r="C164" s="105"/>
      <c r="D164" s="105"/>
      <c r="E164" s="105"/>
      <c r="F164" s="107"/>
    </row>
    <row r="165" spans="1:6" ht="47.25" customHeight="1">
      <c r="A165" s="82"/>
      <c r="B165" s="139" t="s">
        <v>243</v>
      </c>
      <c r="C165" s="139"/>
      <c r="D165" s="139"/>
      <c r="E165" s="139"/>
      <c r="F165" s="162"/>
    </row>
    <row r="166" spans="1:6" ht="15.75">
      <c r="A166" s="82"/>
      <c r="B166" s="105"/>
      <c r="C166" s="105"/>
      <c r="D166" s="105"/>
      <c r="E166" s="105"/>
      <c r="F166" s="107"/>
    </row>
    <row r="167" spans="1:6" ht="31.5" customHeight="1">
      <c r="A167" s="82"/>
      <c r="B167" s="139" t="s">
        <v>239</v>
      </c>
      <c r="C167" s="139"/>
      <c r="D167" s="139"/>
      <c r="E167" s="139"/>
      <c r="F167" s="107"/>
    </row>
    <row r="168" spans="1:5" ht="15.75">
      <c r="A168" s="82"/>
      <c r="B168" s="104"/>
      <c r="C168" s="104"/>
      <c r="D168" s="104"/>
      <c r="E168" s="104"/>
    </row>
    <row r="169" spans="1:5" ht="15.75">
      <c r="A169" s="82"/>
      <c r="B169" s="115" t="s">
        <v>76</v>
      </c>
      <c r="C169" s="105"/>
      <c r="D169" s="105"/>
      <c r="E169" s="105"/>
    </row>
    <row r="170" spans="1:5" ht="95.25" customHeight="1">
      <c r="A170" s="82"/>
      <c r="B170" s="155" t="s">
        <v>236</v>
      </c>
      <c r="C170" s="155"/>
      <c r="D170" s="155"/>
      <c r="E170" s="155"/>
    </row>
    <row r="171" spans="1:5" ht="15.75">
      <c r="A171" s="82"/>
      <c r="B171" s="110"/>
      <c r="C171" s="110"/>
      <c r="D171" s="110"/>
      <c r="E171" s="110"/>
    </row>
    <row r="172" spans="1:5" ht="15.75">
      <c r="A172" s="82"/>
      <c r="B172" s="116" t="s">
        <v>77</v>
      </c>
      <c r="C172" s="105"/>
      <c r="D172" s="105"/>
      <c r="E172" s="105"/>
    </row>
    <row r="173" spans="1:5" ht="62.25" customHeight="1">
      <c r="A173" s="82"/>
      <c r="B173" s="155" t="s">
        <v>233</v>
      </c>
      <c r="C173" s="155"/>
      <c r="D173" s="155"/>
      <c r="E173" s="155"/>
    </row>
    <row r="174" spans="1:6" s="91" customFormat="1" ht="15.75">
      <c r="A174" s="83"/>
      <c r="B174" s="161"/>
      <c r="C174" s="161"/>
      <c r="D174" s="161"/>
      <c r="E174" s="161"/>
      <c r="F174" s="57"/>
    </row>
    <row r="175" spans="1:5" ht="15.75">
      <c r="A175" s="84">
        <v>17</v>
      </c>
      <c r="B175" s="71" t="s">
        <v>41</v>
      </c>
      <c r="C175" s="25"/>
      <c r="D175" s="25"/>
      <c r="E175" s="25"/>
    </row>
    <row r="176" spans="1:6" ht="108.75" customHeight="1">
      <c r="A176" s="82"/>
      <c r="B176" s="139" t="s">
        <v>237</v>
      </c>
      <c r="C176" s="139"/>
      <c r="D176" s="139"/>
      <c r="E176" s="139"/>
      <c r="F176" s="109"/>
    </row>
    <row r="177" spans="1:5" ht="15.75">
      <c r="A177" s="82"/>
      <c r="B177" s="25"/>
      <c r="C177" s="25" t="s">
        <v>56</v>
      </c>
      <c r="D177" s="25"/>
      <c r="E177" s="25"/>
    </row>
    <row r="178" spans="1:5" ht="15.75">
      <c r="A178" s="82"/>
      <c r="B178" s="25"/>
      <c r="C178" s="25"/>
      <c r="D178" s="25"/>
      <c r="E178" s="25"/>
    </row>
    <row r="179" spans="1:2" ht="15.75">
      <c r="A179" s="82">
        <v>18</v>
      </c>
      <c r="B179" s="22" t="s">
        <v>66</v>
      </c>
    </row>
    <row r="180" spans="1:5" ht="108.75" customHeight="1">
      <c r="A180" s="82"/>
      <c r="B180" s="146" t="s">
        <v>244</v>
      </c>
      <c r="C180" s="146"/>
      <c r="D180" s="146"/>
      <c r="E180" s="146"/>
    </row>
    <row r="181" spans="1:6" s="97" customFormat="1" ht="15" customHeight="1">
      <c r="A181" s="93"/>
      <c r="B181" s="104"/>
      <c r="C181" s="104"/>
      <c r="D181" s="104"/>
      <c r="E181" s="104"/>
      <c r="F181" s="96"/>
    </row>
    <row r="182" spans="1:6" ht="93.75" customHeight="1">
      <c r="A182" s="82"/>
      <c r="B182" s="139" t="s">
        <v>245</v>
      </c>
      <c r="C182" s="139"/>
      <c r="D182" s="139"/>
      <c r="E182" s="139"/>
      <c r="F182" s="106"/>
    </row>
    <row r="183" spans="1:5" ht="15.75">
      <c r="A183" s="82"/>
      <c r="B183" s="25"/>
      <c r="C183" s="25"/>
      <c r="D183" s="25"/>
      <c r="E183" s="25"/>
    </row>
    <row r="184" spans="1:5" ht="15.75">
      <c r="A184" s="82">
        <v>19</v>
      </c>
      <c r="B184" s="160" t="s">
        <v>201</v>
      </c>
      <c r="C184" s="160"/>
      <c r="D184" s="160"/>
      <c r="E184" s="160"/>
    </row>
    <row r="185" spans="1:5" ht="15.75">
      <c r="A185" s="82"/>
      <c r="B185" s="140" t="s">
        <v>57</v>
      </c>
      <c r="C185" s="140"/>
      <c r="D185" s="140"/>
      <c r="E185" s="140"/>
    </row>
    <row r="186" spans="1:5" ht="15.75">
      <c r="A186" s="82"/>
      <c r="B186" s="23"/>
      <c r="C186" s="23"/>
      <c r="D186" s="23"/>
      <c r="E186" s="23"/>
    </row>
    <row r="187" spans="1:5" ht="15.75">
      <c r="A187" s="82">
        <v>20</v>
      </c>
      <c r="B187" s="22" t="s">
        <v>103</v>
      </c>
      <c r="C187" s="142"/>
      <c r="D187" s="142"/>
      <c r="E187" s="29"/>
    </row>
    <row r="188" spans="1:5" ht="15.75">
      <c r="A188" s="82"/>
      <c r="B188" s="22"/>
      <c r="C188" s="29" t="s">
        <v>59</v>
      </c>
      <c r="D188" s="30" t="s">
        <v>60</v>
      </c>
      <c r="E188" s="29"/>
    </row>
    <row r="189" spans="1:5" ht="31.5">
      <c r="A189" s="85"/>
      <c r="B189" s="22"/>
      <c r="C189" s="30" t="s">
        <v>159</v>
      </c>
      <c r="D189" s="30" t="s">
        <v>159</v>
      </c>
      <c r="E189" s="30"/>
    </row>
    <row r="190" spans="1:4" ht="15.75">
      <c r="A190" s="82"/>
      <c r="B190" s="22"/>
      <c r="C190" s="30" t="s">
        <v>15</v>
      </c>
      <c r="D190" s="30" t="s">
        <v>15</v>
      </c>
    </row>
    <row r="191" spans="1:4" ht="15.75">
      <c r="A191" s="82"/>
      <c r="B191" s="20" t="s">
        <v>200</v>
      </c>
      <c r="C191" s="89"/>
      <c r="D191" s="89"/>
    </row>
    <row r="192" ht="15.75">
      <c r="A192" s="82"/>
    </row>
    <row r="193" spans="1:4" ht="15.75">
      <c r="A193" s="82"/>
      <c r="B193" s="20" t="s">
        <v>0</v>
      </c>
      <c r="C193" s="124">
        <v>2293</v>
      </c>
      <c r="D193" s="124">
        <v>2293</v>
      </c>
    </row>
    <row r="194" spans="1:4" ht="15.75">
      <c r="A194" s="82"/>
      <c r="B194" s="20" t="s">
        <v>1</v>
      </c>
      <c r="C194" s="125">
        <v>-443</v>
      </c>
      <c r="D194" s="125">
        <v>-443</v>
      </c>
    </row>
    <row r="195" spans="1:4" ht="16.5" thickBot="1">
      <c r="A195" s="82"/>
      <c r="C195" s="122">
        <f>SUM(C193:C194)</f>
        <v>1850</v>
      </c>
      <c r="D195" s="122">
        <f>SUM(D193:D194)</f>
        <v>1850</v>
      </c>
    </row>
    <row r="196" spans="1:4" ht="16.5" thickTop="1">
      <c r="A196" s="82"/>
      <c r="C196" s="32"/>
      <c r="D196" s="32"/>
    </row>
    <row r="197" spans="1:6" ht="46.5" customHeight="1">
      <c r="A197" s="82"/>
      <c r="B197" s="140" t="s">
        <v>225</v>
      </c>
      <c r="C197" s="141"/>
      <c r="D197" s="141"/>
      <c r="E197" s="141"/>
      <c r="F197" s="92"/>
    </row>
    <row r="198" spans="1:6" ht="15.75">
      <c r="A198" s="82"/>
      <c r="B198" s="23"/>
      <c r="C198" s="66"/>
      <c r="D198" s="66"/>
      <c r="E198" s="66"/>
      <c r="F198" s="92"/>
    </row>
    <row r="199" spans="1:2" ht="15.75">
      <c r="A199" s="82">
        <v>21</v>
      </c>
      <c r="B199" s="22" t="s">
        <v>150</v>
      </c>
    </row>
    <row r="200" spans="1:5" ht="15.75">
      <c r="A200" s="82"/>
      <c r="B200" s="143" t="s">
        <v>153</v>
      </c>
      <c r="C200" s="143"/>
      <c r="D200" s="143"/>
      <c r="E200" s="143"/>
    </row>
    <row r="201" ht="15.75">
      <c r="A201" s="82"/>
    </row>
    <row r="202" spans="1:2" ht="15.75">
      <c r="A202" s="82">
        <v>22</v>
      </c>
      <c r="B202" s="22" t="s">
        <v>46</v>
      </c>
    </row>
    <row r="203" spans="1:5" ht="30.75" customHeight="1">
      <c r="A203" s="82"/>
      <c r="B203" s="138" t="s">
        <v>61</v>
      </c>
      <c r="C203" s="138"/>
      <c r="D203" s="138"/>
      <c r="E203" s="138"/>
    </row>
    <row r="204" ht="15.75">
      <c r="A204" s="82"/>
    </row>
    <row r="205" spans="1:2" ht="15.75">
      <c r="A205" s="82">
        <v>23</v>
      </c>
      <c r="B205" s="22" t="s">
        <v>26</v>
      </c>
    </row>
    <row r="206" spans="1:5" ht="15.75">
      <c r="A206" s="82"/>
      <c r="B206" s="143" t="s">
        <v>185</v>
      </c>
      <c r="C206" s="144"/>
      <c r="D206" s="144"/>
      <c r="E206" s="144"/>
    </row>
    <row r="207" spans="1:2" ht="15.75">
      <c r="A207" s="82"/>
      <c r="B207" s="22"/>
    </row>
    <row r="208" spans="1:2" ht="15.75">
      <c r="A208" s="82">
        <v>24</v>
      </c>
      <c r="B208" s="31" t="s">
        <v>45</v>
      </c>
    </row>
    <row r="209" spans="1:5" ht="15.75" customHeight="1">
      <c r="A209" s="82"/>
      <c r="B209" s="145" t="s">
        <v>54</v>
      </c>
      <c r="C209" s="145"/>
      <c r="D209" s="145"/>
      <c r="E209" s="145"/>
    </row>
    <row r="210" spans="1:5" ht="15.75" customHeight="1">
      <c r="A210" s="82"/>
      <c r="B210" s="88"/>
      <c r="C210" s="88"/>
      <c r="D210" s="88"/>
      <c r="E210" s="88"/>
    </row>
    <row r="211" spans="1:4" ht="31.5">
      <c r="A211" s="82"/>
      <c r="D211" s="30" t="s">
        <v>171</v>
      </c>
    </row>
    <row r="212" spans="1:4" ht="15.75">
      <c r="A212" s="82"/>
      <c r="C212" s="89"/>
      <c r="D212" s="30" t="s">
        <v>15</v>
      </c>
    </row>
    <row r="213" spans="1:2" ht="15.75">
      <c r="A213" s="82"/>
      <c r="B213" s="20" t="s">
        <v>34</v>
      </c>
    </row>
    <row r="214" spans="1:4" ht="15.75">
      <c r="A214" s="82"/>
      <c r="B214" s="20" t="s">
        <v>35</v>
      </c>
      <c r="D214" s="27">
        <f>+'BS'!C47</f>
        <v>11559</v>
      </c>
    </row>
    <row r="215" spans="1:4" ht="15.75">
      <c r="A215" s="82"/>
      <c r="B215" s="20" t="s">
        <v>36</v>
      </c>
      <c r="D215" s="27">
        <f>'BS'!C42</f>
        <v>4550</v>
      </c>
    </row>
    <row r="216" spans="1:4" ht="15.75">
      <c r="A216" s="82"/>
      <c r="D216" s="32"/>
    </row>
    <row r="217" spans="1:4" ht="16.5" thickBot="1">
      <c r="A217" s="82"/>
      <c r="B217" s="20" t="s">
        <v>14</v>
      </c>
      <c r="D217" s="59">
        <f>SUM(D214:D216)</f>
        <v>16109</v>
      </c>
    </row>
    <row r="218" spans="1:4" ht="16.5" thickTop="1">
      <c r="A218" s="82"/>
      <c r="D218" s="32"/>
    </row>
    <row r="219" spans="1:4" ht="15.75">
      <c r="A219" s="82"/>
      <c r="D219" s="32"/>
    </row>
    <row r="220" spans="1:5" ht="33" customHeight="1">
      <c r="A220" s="82"/>
      <c r="B220" s="139" t="s">
        <v>204</v>
      </c>
      <c r="C220" s="139"/>
      <c r="D220" s="139"/>
      <c r="E220" s="139"/>
    </row>
    <row r="221" spans="1:5" ht="15.75">
      <c r="A221" s="82"/>
      <c r="B221" s="114"/>
      <c r="C221" s="114"/>
      <c r="D221" s="114"/>
      <c r="E221" s="114"/>
    </row>
    <row r="222" spans="1:5" ht="46.5" customHeight="1">
      <c r="A222" s="82"/>
      <c r="B222" s="139" t="s">
        <v>226</v>
      </c>
      <c r="C222" s="139"/>
      <c r="D222" s="139"/>
      <c r="E222" s="139"/>
    </row>
    <row r="223" spans="1:5" ht="15.75">
      <c r="A223" s="82"/>
      <c r="B223" s="104"/>
      <c r="C223" s="104"/>
      <c r="D223" s="104"/>
      <c r="E223" s="104"/>
    </row>
    <row r="224" spans="1:5" ht="15.75">
      <c r="A224" s="82"/>
      <c r="B224" s="138" t="s">
        <v>94</v>
      </c>
      <c r="C224" s="138"/>
      <c r="D224" s="138"/>
      <c r="E224" s="138"/>
    </row>
    <row r="225" spans="1:3" ht="15.75">
      <c r="A225" s="82"/>
      <c r="C225" s="32"/>
    </row>
    <row r="226" spans="1:2" ht="15.75">
      <c r="A226" s="82">
        <v>25</v>
      </c>
      <c r="B226" s="22" t="s">
        <v>27</v>
      </c>
    </row>
    <row r="227" spans="1:5" ht="15.75">
      <c r="A227" s="82"/>
      <c r="B227" s="147" t="s">
        <v>151</v>
      </c>
      <c r="C227" s="147"/>
      <c r="D227" s="147"/>
      <c r="E227" s="147"/>
    </row>
    <row r="228" ht="15.75">
      <c r="A228" s="82"/>
    </row>
    <row r="229" spans="1:2" ht="15.75">
      <c r="A229" s="82">
        <v>26</v>
      </c>
      <c r="B229" s="22" t="s">
        <v>28</v>
      </c>
    </row>
    <row r="230" spans="1:5" ht="30" customHeight="1">
      <c r="A230" s="82"/>
      <c r="B230" s="148" t="s">
        <v>174</v>
      </c>
      <c r="C230" s="148"/>
      <c r="D230" s="148"/>
      <c r="E230" s="148"/>
    </row>
    <row r="231" ht="15.75">
      <c r="A231" s="82"/>
    </row>
    <row r="232" spans="1:2" ht="15.75">
      <c r="A232" s="82">
        <v>27</v>
      </c>
      <c r="B232" s="22" t="s">
        <v>37</v>
      </c>
    </row>
    <row r="233" spans="1:5" ht="15.75">
      <c r="A233" s="82"/>
      <c r="B233" s="143" t="s">
        <v>172</v>
      </c>
      <c r="C233" s="143"/>
      <c r="D233" s="143"/>
      <c r="E233" s="143"/>
    </row>
    <row r="234" spans="1:5" ht="15.75" customHeight="1">
      <c r="A234" s="82"/>
      <c r="B234" s="57"/>
      <c r="C234" s="57"/>
      <c r="D234" s="57"/>
      <c r="E234" s="57"/>
    </row>
    <row r="235" spans="1:5" ht="47.25" customHeight="1">
      <c r="A235" s="82"/>
      <c r="B235" s="143" t="s">
        <v>240</v>
      </c>
      <c r="C235" s="143"/>
      <c r="D235" s="143"/>
      <c r="E235" s="143"/>
    </row>
    <row r="236" spans="1:5" ht="15.75" customHeight="1">
      <c r="A236" s="82"/>
      <c r="B236" s="57"/>
      <c r="C236" s="57"/>
      <c r="D236" s="57"/>
      <c r="E236" s="57"/>
    </row>
    <row r="237" spans="1:2" ht="15.75">
      <c r="A237" s="82">
        <v>28</v>
      </c>
      <c r="B237" s="22" t="s">
        <v>52</v>
      </c>
    </row>
    <row r="238" spans="1:2" ht="15.75">
      <c r="A238" s="82"/>
      <c r="B238" s="117" t="s">
        <v>217</v>
      </c>
    </row>
    <row r="239" spans="1:5" ht="30.75" customHeight="1">
      <c r="A239" s="82"/>
      <c r="B239" s="138" t="s">
        <v>109</v>
      </c>
      <c r="C239" s="138"/>
      <c r="D239" s="138"/>
      <c r="E239" s="138"/>
    </row>
    <row r="240" ht="15.75">
      <c r="A240" s="82"/>
    </row>
    <row r="241" spans="1:4" ht="15.75">
      <c r="A241" s="82"/>
      <c r="C241" s="30" t="s">
        <v>59</v>
      </c>
      <c r="D241" s="30" t="s">
        <v>60</v>
      </c>
    </row>
    <row r="242" spans="1:4" ht="31.5">
      <c r="A242" s="82"/>
      <c r="C242" s="30" t="s">
        <v>159</v>
      </c>
      <c r="D242" s="30" t="s">
        <v>159</v>
      </c>
    </row>
    <row r="243" spans="1:2" ht="15.75">
      <c r="A243" s="82"/>
      <c r="B243" s="60" t="s">
        <v>29</v>
      </c>
    </row>
    <row r="244" spans="1:4" ht="15.75">
      <c r="A244" s="82"/>
      <c r="B244" s="20" t="s">
        <v>152</v>
      </c>
      <c r="C244" s="27">
        <f>+'IS'!C38</f>
        <v>15130</v>
      </c>
      <c r="D244" s="27">
        <f>+'IS'!G38</f>
        <v>15130</v>
      </c>
    </row>
    <row r="245" spans="1:4" ht="15.75">
      <c r="A245" s="82"/>
      <c r="B245" s="20" t="s">
        <v>53</v>
      </c>
      <c r="C245" s="103">
        <v>339493</v>
      </c>
      <c r="D245" s="103">
        <v>339493</v>
      </c>
    </row>
    <row r="246" ht="15.75">
      <c r="A246" s="82"/>
    </row>
    <row r="247" spans="1:4" ht="15.75">
      <c r="A247" s="82"/>
      <c r="B247" s="20" t="s">
        <v>63</v>
      </c>
      <c r="C247" s="61">
        <f>C244*100/C245</f>
        <v>4.456645645123758</v>
      </c>
      <c r="D247" s="61">
        <f>D244*100/D245</f>
        <v>4.456645645123758</v>
      </c>
    </row>
    <row r="248" spans="1:4" ht="15.75">
      <c r="A248" s="82"/>
      <c r="C248" s="61"/>
      <c r="D248" s="61"/>
    </row>
    <row r="249" spans="1:4" ht="15.75">
      <c r="A249" s="82"/>
      <c r="B249" s="117" t="s">
        <v>216</v>
      </c>
      <c r="C249" s="61"/>
      <c r="D249" s="61"/>
    </row>
    <row r="250" spans="1:5" ht="63" customHeight="1">
      <c r="A250" s="82"/>
      <c r="B250" s="143" t="s">
        <v>186</v>
      </c>
      <c r="C250" s="143"/>
      <c r="D250" s="143"/>
      <c r="E250" s="143"/>
    </row>
    <row r="251" spans="1:4" ht="15.75">
      <c r="A251" s="82"/>
      <c r="C251" s="61"/>
      <c r="D251" s="61"/>
    </row>
    <row r="252" spans="1:4" ht="15.75">
      <c r="A252" s="82"/>
      <c r="C252" s="30" t="s">
        <v>59</v>
      </c>
      <c r="D252" s="30" t="s">
        <v>60</v>
      </c>
    </row>
    <row r="253" spans="1:4" ht="31.5">
      <c r="A253" s="82"/>
      <c r="C253" s="30" t="s">
        <v>159</v>
      </c>
      <c r="D253" s="30" t="s">
        <v>159</v>
      </c>
    </row>
    <row r="254" spans="1:2" ht="15.75">
      <c r="A254" s="82"/>
      <c r="B254" s="60" t="s">
        <v>187</v>
      </c>
    </row>
    <row r="255" spans="1:4" ht="15.75">
      <c r="A255" s="82"/>
      <c r="B255" s="20" t="s">
        <v>152</v>
      </c>
      <c r="C255" s="27">
        <f>+C244</f>
        <v>15130</v>
      </c>
      <c r="D255" s="27">
        <f>+D244</f>
        <v>15130</v>
      </c>
    </row>
    <row r="256" spans="1:4" ht="15.75">
      <c r="A256" s="82"/>
      <c r="C256" s="27"/>
      <c r="D256" s="27"/>
    </row>
    <row r="257" spans="1:4" ht="15.75">
      <c r="A257" s="82"/>
      <c r="B257" s="20" t="s">
        <v>53</v>
      </c>
      <c r="C257" s="27">
        <v>339493</v>
      </c>
      <c r="D257" s="27">
        <v>339493</v>
      </c>
    </row>
    <row r="258" spans="1:4" ht="15.75">
      <c r="A258" s="82"/>
      <c r="B258" s="20" t="s">
        <v>188</v>
      </c>
      <c r="C258" s="27">
        <v>15781</v>
      </c>
      <c r="D258" s="27">
        <v>15781</v>
      </c>
    </row>
    <row r="259" spans="1:4" ht="16.5" thickBot="1">
      <c r="A259" s="82"/>
      <c r="B259" s="20" t="s">
        <v>246</v>
      </c>
      <c r="C259" s="59">
        <f>SUM(C257:C258)</f>
        <v>355274</v>
      </c>
      <c r="D259" s="59">
        <f>SUM(D257:D258)</f>
        <v>355274</v>
      </c>
    </row>
    <row r="260" ht="16.5" thickTop="1">
      <c r="A260" s="82"/>
    </row>
    <row r="261" spans="1:4" ht="15.75">
      <c r="A261" s="82"/>
      <c r="B261" s="20" t="s">
        <v>189</v>
      </c>
      <c r="C261" s="61">
        <f>C255/C259*100</f>
        <v>4.258684846062476</v>
      </c>
      <c r="D261" s="61">
        <f>D255/D259*100</f>
        <v>4.258684846062476</v>
      </c>
    </row>
    <row r="262" spans="1:4" ht="15.75">
      <c r="A262" s="82"/>
      <c r="C262" s="61"/>
      <c r="D262" s="61"/>
    </row>
    <row r="263" spans="1:5" ht="17.25" customHeight="1">
      <c r="A263" s="82"/>
      <c r="B263" s="143" t="s">
        <v>49</v>
      </c>
      <c r="C263" s="143"/>
      <c r="D263" s="143"/>
      <c r="E263" s="143"/>
    </row>
    <row r="264" spans="1:5" ht="15.75">
      <c r="A264" s="82"/>
      <c r="B264" s="67"/>
      <c r="C264" s="67"/>
      <c r="D264" s="67"/>
      <c r="E264" s="67"/>
    </row>
    <row r="265" spans="1:5" ht="15.75">
      <c r="A265" s="82"/>
      <c r="B265" s="67"/>
      <c r="C265" s="67"/>
      <c r="D265" s="67"/>
      <c r="E265" s="67"/>
    </row>
    <row r="266" spans="1:2" ht="15.75">
      <c r="A266" s="82">
        <v>29</v>
      </c>
      <c r="B266" s="22" t="s">
        <v>38</v>
      </c>
    </row>
    <row r="267" spans="1:5" ht="30.75" customHeight="1">
      <c r="A267" s="82"/>
      <c r="B267" s="138" t="s">
        <v>173</v>
      </c>
      <c r="C267" s="138"/>
      <c r="D267" s="138"/>
      <c r="E267" s="138"/>
    </row>
  </sheetData>
  <mergeCells count="55">
    <mergeCell ref="B165:E165"/>
    <mergeCell ref="B184:E184"/>
    <mergeCell ref="B182:E182"/>
    <mergeCell ref="B125:E125"/>
    <mergeCell ref="B47:E47"/>
    <mergeCell ref="B176:E176"/>
    <mergeCell ref="B174:E174"/>
    <mergeCell ref="B180:E180"/>
    <mergeCell ref="B170:E170"/>
    <mergeCell ref="B119:E119"/>
    <mergeCell ref="B163:E163"/>
    <mergeCell ref="B141:E141"/>
    <mergeCell ref="B128:E128"/>
    <mergeCell ref="B123:E123"/>
    <mergeCell ref="B137:E137"/>
    <mergeCell ref="B158:E158"/>
    <mergeCell ref="B173:E173"/>
    <mergeCell ref="B10:E10"/>
    <mergeCell ref="B12:E12"/>
    <mergeCell ref="B58:E58"/>
    <mergeCell ref="B57:E57"/>
    <mergeCell ref="B15:E15"/>
    <mergeCell ref="B20:E20"/>
    <mergeCell ref="B25:E25"/>
    <mergeCell ref="B23:E23"/>
    <mergeCell ref="B78:E78"/>
    <mergeCell ref="B14:E14"/>
    <mergeCell ref="B66:E66"/>
    <mergeCell ref="B92:E92"/>
    <mergeCell ref="B74:E74"/>
    <mergeCell ref="B70:E70"/>
    <mergeCell ref="B80:E80"/>
    <mergeCell ref="B76:E76"/>
    <mergeCell ref="B36:C36"/>
    <mergeCell ref="B62:E62"/>
    <mergeCell ref="B45:E45"/>
    <mergeCell ref="B222:E222"/>
    <mergeCell ref="B220:E220"/>
    <mergeCell ref="B267:E267"/>
    <mergeCell ref="B233:E233"/>
    <mergeCell ref="B227:E227"/>
    <mergeCell ref="B263:E263"/>
    <mergeCell ref="B235:E235"/>
    <mergeCell ref="B250:E250"/>
    <mergeCell ref="B230:E230"/>
    <mergeCell ref="B239:E239"/>
    <mergeCell ref="B167:E167"/>
    <mergeCell ref="B224:E224"/>
    <mergeCell ref="B197:E197"/>
    <mergeCell ref="B185:E185"/>
    <mergeCell ref="C187:D187"/>
    <mergeCell ref="B203:E203"/>
    <mergeCell ref="B200:E200"/>
    <mergeCell ref="B206:E206"/>
    <mergeCell ref="B209:E209"/>
  </mergeCells>
  <printOptions horizontalCentered="1"/>
  <pageMargins left="0.75" right="0.75" top="0.5" bottom="0.5" header="0.5" footer="0.5"/>
  <pageSetup fitToHeight="10" fitToWidth="1" horizontalDpi="600" verticalDpi="600" orientation="portrait" paperSize="9" scale="79" r:id="rId2"/>
  <rowBreaks count="4" manualBreakCount="4">
    <brk id="42" max="255" man="1"/>
    <brk id="92" max="255" man="1"/>
    <brk id="141" max="255" man="1"/>
    <brk id="17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Henry Voo</cp:lastModifiedBy>
  <cp:lastPrinted>2007-05-24T07:51:03Z</cp:lastPrinted>
  <dcterms:created xsi:type="dcterms:W3CDTF">2003-08-01T03:54:06Z</dcterms:created>
  <dcterms:modified xsi:type="dcterms:W3CDTF">2007-05-24T07:52:40Z</dcterms:modified>
  <cp:category/>
  <cp:version/>
  <cp:contentType/>
  <cp:contentStatus/>
</cp:coreProperties>
</file>